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é van Toorenburg\Documents\"/>
    </mc:Choice>
  </mc:AlternateContent>
  <xr:revisionPtr revIDLastSave="0" documentId="8_{278D0081-F262-47B6-9101-04DDF95F833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VOV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2" l="1"/>
  <c r="E34" i="2" l="1"/>
  <c r="J34" i="2" l="1"/>
  <c r="J40" i="2" s="1"/>
  <c r="F79" i="2" l="1"/>
  <c r="F78" i="2"/>
  <c r="F77" i="2"/>
  <c r="G73" i="2"/>
  <c r="G72" i="2"/>
  <c r="G70" i="2"/>
  <c r="G69" i="2"/>
  <c r="J61" i="2" l="1"/>
  <c r="J63" i="2" l="1"/>
  <c r="F69" i="2" s="1"/>
  <c r="F70" i="2"/>
  <c r="F72" i="2" l="1"/>
  <c r="D61" i="2" l="1"/>
  <c r="J65" i="2" l="1"/>
  <c r="F73" i="2" l="1"/>
  <c r="F7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E39" authorId="0" shapeId="0" xr:uid="{00000000-0006-0000-0000-000001000000}">
      <text>
        <r>
          <rPr>
            <sz val="9"/>
            <color indexed="81"/>
            <rFont val="Tahoma"/>
            <family val="2"/>
          </rPr>
          <t>Waaronder: 
- Andere opbrengsten of subsidies in het kader van naleven beleid voorkomen verspreiding covid-19
- Rentebaten</t>
        </r>
      </text>
    </comment>
    <comment ref="E54" authorId="0" shapeId="0" xr:uid="{00000000-0006-0000-0000-000002000000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sharedStrings.xml><?xml version="1.0" encoding="utf-8"?>
<sst xmlns="http://schemas.openxmlformats.org/spreadsheetml/2006/main" count="65" uniqueCount="61">
  <si>
    <t>Algemene inputs</t>
  </si>
  <si>
    <t>Valuta</t>
  </si>
  <si>
    <t>Nominatie</t>
  </si>
  <si>
    <t>EUR</t>
  </si>
  <si>
    <t>Datum</t>
  </si>
  <si>
    <t>Periode</t>
  </si>
  <si>
    <t>Maanden</t>
  </si>
  <si>
    <t>Start datum</t>
  </si>
  <si>
    <t>Datum indienen aanvraag</t>
  </si>
  <si>
    <t>Subsidies conform contract</t>
  </si>
  <si>
    <t>Vaste exploitatiebijdrage door concessieverlener</t>
  </si>
  <si>
    <t>OCW contract studentenkaart</t>
  </si>
  <si>
    <t>Kosten totaal</t>
  </si>
  <si>
    <t>Covid-19 kosten</t>
  </si>
  <si>
    <t>Covid-19 testen personeel</t>
  </si>
  <si>
    <t xml:space="preserve">Totale opbrengsten periode </t>
  </si>
  <si>
    <t>Totale kosten periode</t>
  </si>
  <si>
    <t>Waarvan Covid-19 kosten</t>
  </si>
  <si>
    <t>Dekkingsgraad totale kosten</t>
  </si>
  <si>
    <t>Mondkapjes, handschoenen en andere beschermingsmaatregelen chauffeurs / bestuurders / machinisten / conducteurs / monteurs</t>
  </si>
  <si>
    <t>Ontsmetting / schoonmaak werkplek chauffeurs / bestuurders / machinisten / conducteurs / monteurs</t>
  </si>
  <si>
    <t>Extra schoonmaak voertuigen/treinen/kleding/kantoor</t>
  </si>
  <si>
    <t>Extra inzet BOA's/handhavers, voor zover nodig voor het uitvoeren van de in het OV-protocol opgenomen taken en voor bestrijding van zwartrijders.</t>
  </si>
  <si>
    <t xml:space="preserve">Communicatiekosten spelregels en van overige Covid-19-zaken </t>
  </si>
  <si>
    <t>Tijdelijk inzetten medewerkers die reizigersstromen begeleiden rondom drukke knooppunten ('crowd control', verkeers- en/of reizigersstroomregulatie)</t>
  </si>
  <si>
    <t>Opbrengsten</t>
  </si>
  <si>
    <t>Opbrengsten totaal</t>
  </si>
  <si>
    <t>Totaal kosten (incl. afschrijvingen / financieringskosten)</t>
  </si>
  <si>
    <t>EBT</t>
  </si>
  <si>
    <t>Overig met toelichting</t>
  </si>
  <si>
    <t>Kostendekkingsgraad BVOV</t>
  </si>
  <si>
    <t>Aanvullende subsidies en opbrengsten</t>
  </si>
  <si>
    <t>Directe opbrengsten van reizigers</t>
  </si>
  <si>
    <t>A1</t>
  </si>
  <si>
    <t>A2</t>
  </si>
  <si>
    <t>O1</t>
  </si>
  <si>
    <t>O2</t>
  </si>
  <si>
    <t>O3.</t>
  </si>
  <si>
    <t>O4.</t>
  </si>
  <si>
    <t>K1</t>
  </si>
  <si>
    <t>K2</t>
  </si>
  <si>
    <t>B1</t>
  </si>
  <si>
    <t>Informatievoorziening aan reizigers gericht op het voorkomen van de verspreiding van COVID-19</t>
  </si>
  <si>
    <t>Andere opbrengsten (waaronder subsidies in het kader van naleven beleid voorkomen verspreiding COVID-19 &amp; rentebaten)</t>
  </si>
  <si>
    <t>duizendtallen</t>
  </si>
  <si>
    <t>Template aanvraag beschikbaarheidsvergoeding OV 2021</t>
  </si>
  <si>
    <t>Kostendekkingsgraad BVOV 2021</t>
  </si>
  <si>
    <t>eind datum</t>
  </si>
  <si>
    <t>Berekening BVOV 2021</t>
  </si>
  <si>
    <t>template aanvraag beschikbaarheidsvergoeding OV 2021</t>
  </si>
  <si>
    <t>inputveld</t>
  </si>
  <si>
    <t>Specifieke inputs</t>
  </si>
  <si>
    <t>berekening BVOV 2021</t>
  </si>
  <si>
    <t>K0</t>
  </si>
  <si>
    <t>I</t>
  </si>
  <si>
    <t>Toegepaste index</t>
  </si>
  <si>
    <t>Naam concessiehouder</t>
  </si>
  <si>
    <t>Naam concessie</t>
  </si>
  <si>
    <t>Naam concessieverlener</t>
  </si>
  <si>
    <t>Terugkerende kosten eveneens goedgekeurd in regeling bvov 2020</t>
  </si>
  <si>
    <t>Afronden realisatie goedgekeurde voorzieningen bvov 2020 (met toelichting)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</si>
</sst>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d\ [$-409]mmm\ yy;\-;\-"/>
    <numFmt numFmtId="165" formatCode="#,##0_);\(#,##0\);\-_);@_)"/>
    <numFmt numFmtId="166" formatCode="#,##0.0%_);\(#,##0.0\)%;\-_);@_)"/>
    <numFmt numFmtId="167" formatCode="#,##0.0_);\(#,##0.0\);\-_);@_)"/>
    <numFmt numFmtId="168" formatCode="_ * #,##0.0_ ;_ * \-#,##0.0_ ;_ * &quot;-&quot;??_ ;_ @_ "/>
    <numFmt numFmtId="169" formatCode="#,##0.00_);\(#,##0.00\);\-_);@_)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165" fontId="1" fillId="0" borderId="0" xfId="0" applyNumberFormat="1" applyFont="1"/>
    <xf numFmtId="0" fontId="3" fillId="0" borderId="0" xfId="0" applyFont="1"/>
    <xf numFmtId="165" fontId="2" fillId="0" borderId="0" xfId="0" applyNumberFormat="1" applyFont="1"/>
    <xf numFmtId="0" fontId="2" fillId="3" borderId="0" xfId="0" applyFont="1" applyFill="1"/>
    <xf numFmtId="0" fontId="1" fillId="3" borderId="0" xfId="0" applyFont="1" applyFill="1"/>
    <xf numFmtId="165" fontId="2" fillId="3" borderId="0" xfId="0" applyNumberFormat="1" applyFont="1" applyFill="1"/>
    <xf numFmtId="0" fontId="2" fillId="0" borderId="0" xfId="0" applyFont="1" applyFill="1"/>
    <xf numFmtId="166" fontId="1" fillId="0" borderId="0" xfId="0" applyNumberFormat="1" applyFont="1" applyFill="1"/>
    <xf numFmtId="167" fontId="1" fillId="0" borderId="0" xfId="0" applyNumberFormat="1" applyFont="1" applyFill="1"/>
    <xf numFmtId="168" fontId="2" fillId="3" borderId="0" xfId="1" applyNumberFormat="1" applyFont="1" applyFill="1"/>
    <xf numFmtId="166" fontId="1" fillId="0" borderId="0" xfId="0" applyNumberFormat="1" applyFont="1"/>
    <xf numFmtId="0" fontId="6" fillId="0" borderId="0" xfId="0" applyFont="1"/>
    <xf numFmtId="165" fontId="1" fillId="0" borderId="0" xfId="0" quotePrefix="1" applyNumberFormat="1" applyFont="1" applyFill="1"/>
    <xf numFmtId="0" fontId="1" fillId="2" borderId="0" xfId="0" applyFont="1" applyFill="1" applyProtection="1">
      <protection locked="0"/>
    </xf>
    <xf numFmtId="166" fontId="1" fillId="2" borderId="0" xfId="0" applyNumberFormat="1" applyFont="1" applyFill="1" applyProtection="1">
      <protection locked="0"/>
    </xf>
    <xf numFmtId="168" fontId="1" fillId="2" borderId="0" xfId="1" applyNumberFormat="1" applyFont="1" applyFill="1" applyProtection="1">
      <protection locked="0"/>
    </xf>
    <xf numFmtId="165" fontId="1" fillId="2" borderId="0" xfId="0" applyNumberFormat="1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4" borderId="0" xfId="0" applyFont="1" applyFill="1"/>
    <xf numFmtId="0" fontId="1" fillId="5" borderId="0" xfId="0" applyFont="1" applyFill="1"/>
    <xf numFmtId="0" fontId="1" fillId="0" borderId="0" xfId="0" applyFont="1" applyFill="1" applyProtection="1">
      <protection locked="0"/>
    </xf>
    <xf numFmtId="165" fontId="2" fillId="0" borderId="0" xfId="0" applyNumberFormat="1" applyFont="1" applyFill="1"/>
    <xf numFmtId="165" fontId="1" fillId="0" borderId="0" xfId="0" applyNumberFormat="1" applyFont="1" applyFill="1" applyProtection="1">
      <protection locked="0"/>
    </xf>
    <xf numFmtId="10" fontId="7" fillId="0" borderId="0" xfId="0" applyNumberFormat="1" applyFont="1"/>
    <xf numFmtId="167" fontId="2" fillId="3" borderId="0" xfId="0" applyNumberFormat="1" applyFont="1" applyFill="1"/>
    <xf numFmtId="169" fontId="2" fillId="3" borderId="0" xfId="0" applyNumberFormat="1" applyFont="1" applyFill="1"/>
    <xf numFmtId="10" fontId="1" fillId="3" borderId="0" xfId="2" applyNumberFormat="1" applyFont="1" applyFill="1"/>
    <xf numFmtId="0" fontId="2" fillId="6" borderId="0" xfId="0" applyFont="1" applyFill="1"/>
    <xf numFmtId="0" fontId="1" fillId="6" borderId="0" xfId="0" applyFont="1" applyFill="1"/>
    <xf numFmtId="165" fontId="2" fillId="6" borderId="0" xfId="0" applyNumberFormat="1" applyFont="1" applyFill="1"/>
    <xf numFmtId="165" fontId="1" fillId="6" borderId="0" xfId="0" applyNumberFormat="1" applyFont="1" applyFill="1" applyProtection="1">
      <protection locked="0"/>
    </xf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1542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1801701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7501" cy="972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4:AR79"/>
  <sheetViews>
    <sheetView showGridLines="0" tabSelected="1" topLeftCell="A9" zoomScale="115" zoomScaleNormal="115" workbookViewId="0">
      <pane ySplit="1" topLeftCell="A10" activePane="bottomLeft" state="frozen"/>
      <selection activeCell="A9" sqref="A9"/>
      <selection pane="bottomLeft" activeCell="F79" sqref="F79"/>
    </sheetView>
  </sheetViews>
  <sheetFormatPr defaultColWidth="9.109375" defaultRowHeight="10.199999999999999" x14ac:dyDescent="0.2"/>
  <cols>
    <col min="1" max="4" width="2.44140625" style="1" customWidth="1"/>
    <col min="5" max="5" width="74.44140625" style="1" customWidth="1"/>
    <col min="6" max="8" width="9.109375" style="1"/>
    <col min="9" max="9" width="2.6640625" style="1" customWidth="1"/>
    <col min="10" max="16384" width="9.109375" style="1"/>
  </cols>
  <sheetData>
    <row r="4" spans="1:44" x14ac:dyDescent="0.2">
      <c r="F4" s="12"/>
    </row>
    <row r="6" spans="1:44" x14ac:dyDescent="0.2">
      <c r="A6" s="1" t="s">
        <v>49</v>
      </c>
    </row>
    <row r="10" spans="1:44" x14ac:dyDescent="0.2">
      <c r="A10" s="24" t="s">
        <v>45</v>
      </c>
      <c r="B10" s="24"/>
      <c r="C10" s="24"/>
      <c r="D10" s="24"/>
      <c r="E10" s="24"/>
    </row>
    <row r="12" spans="1:44" x14ac:dyDescent="0.2">
      <c r="E12" s="25" t="s">
        <v>50</v>
      </c>
    </row>
    <row r="13" spans="1:44" x14ac:dyDescent="0.2">
      <c r="AR13" s="29">
        <v>1.34E-2</v>
      </c>
    </row>
    <row r="14" spans="1:44" x14ac:dyDescent="0.2">
      <c r="D14" s="17" t="s">
        <v>33</v>
      </c>
      <c r="E14" s="1" t="s">
        <v>56</v>
      </c>
      <c r="F14" s="19"/>
      <c r="AR14" s="29">
        <v>4.2700000000000002E-2</v>
      </c>
    </row>
    <row r="15" spans="1:44" x14ac:dyDescent="0.2">
      <c r="A15" s="2"/>
      <c r="B15" s="2"/>
      <c r="C15" s="2"/>
      <c r="D15" s="17" t="s">
        <v>34</v>
      </c>
      <c r="E15" s="1" t="s">
        <v>57</v>
      </c>
      <c r="F15" s="19"/>
    </row>
    <row r="16" spans="1:44" x14ac:dyDescent="0.2">
      <c r="E16" s="1" t="s">
        <v>58</v>
      </c>
      <c r="F16" s="19"/>
    </row>
    <row r="17" spans="1:10" x14ac:dyDescent="0.2">
      <c r="E17" s="1" t="s">
        <v>8</v>
      </c>
      <c r="F17" s="23"/>
    </row>
    <row r="18" spans="1:10" x14ac:dyDescent="0.2">
      <c r="E18" s="1" t="s">
        <v>46</v>
      </c>
      <c r="F18" s="20">
        <v>0.93</v>
      </c>
    </row>
    <row r="19" spans="1:10" x14ac:dyDescent="0.2">
      <c r="F19" s="13"/>
    </row>
    <row r="20" spans="1:10" x14ac:dyDescent="0.2">
      <c r="A20" s="2" t="s">
        <v>0</v>
      </c>
    </row>
    <row r="21" spans="1:10" x14ac:dyDescent="0.2">
      <c r="E21" s="1" t="s">
        <v>7</v>
      </c>
      <c r="F21" s="3">
        <v>44197</v>
      </c>
      <c r="G21" s="1" t="s">
        <v>4</v>
      </c>
    </row>
    <row r="22" spans="1:10" hidden="1" x14ac:dyDescent="0.2">
      <c r="E22" s="1" t="s">
        <v>5</v>
      </c>
      <c r="F22" s="5">
        <v>9</v>
      </c>
      <c r="G22" s="1" t="s">
        <v>6</v>
      </c>
    </row>
    <row r="23" spans="1:10" x14ac:dyDescent="0.2">
      <c r="E23" s="1" t="s">
        <v>47</v>
      </c>
      <c r="F23" s="3">
        <v>44561</v>
      </c>
      <c r="G23" s="1" t="s">
        <v>4</v>
      </c>
    </row>
    <row r="25" spans="1:10" x14ac:dyDescent="0.2">
      <c r="E25" s="1" t="s">
        <v>1</v>
      </c>
      <c r="F25" s="4" t="s">
        <v>3</v>
      </c>
    </row>
    <row r="26" spans="1:10" x14ac:dyDescent="0.2">
      <c r="E26" s="1" t="s">
        <v>2</v>
      </c>
      <c r="F26" s="18">
        <v>1000</v>
      </c>
      <c r="G26" s="1" t="s">
        <v>44</v>
      </c>
    </row>
    <row r="28" spans="1:10" x14ac:dyDescent="0.2">
      <c r="A28" s="2" t="s">
        <v>51</v>
      </c>
    </row>
    <row r="30" spans="1:10" x14ac:dyDescent="0.2">
      <c r="C30" s="2" t="s">
        <v>25</v>
      </c>
    </row>
    <row r="31" spans="1:10" x14ac:dyDescent="0.2">
      <c r="D31" s="7" t="s">
        <v>9</v>
      </c>
    </row>
    <row r="32" spans="1:10" x14ac:dyDescent="0.2">
      <c r="E32" s="1" t="s">
        <v>10</v>
      </c>
      <c r="J32" s="21"/>
    </row>
    <row r="33" spans="1:10" x14ac:dyDescent="0.2">
      <c r="E33" s="1" t="s">
        <v>31</v>
      </c>
      <c r="J33" s="21"/>
    </row>
    <row r="34" spans="1:10" x14ac:dyDescent="0.2">
      <c r="D34" s="17" t="s">
        <v>35</v>
      </c>
      <c r="E34" s="7" t="str">
        <f>"Totaal "&amp; D31</f>
        <v>Totaal Subsidies conform contract</v>
      </c>
      <c r="F34" s="7"/>
      <c r="G34" s="7"/>
      <c r="H34" s="7"/>
      <c r="I34" s="7"/>
      <c r="J34" s="8">
        <f>SUM(J32:J33)</f>
        <v>0</v>
      </c>
    </row>
    <row r="35" spans="1:10" x14ac:dyDescent="0.2">
      <c r="D35" s="17"/>
      <c r="J35" s="8"/>
    </row>
    <row r="36" spans="1:10" x14ac:dyDescent="0.2">
      <c r="D36" s="17" t="s">
        <v>36</v>
      </c>
      <c r="E36" s="1" t="s">
        <v>11</v>
      </c>
      <c r="J36" s="21"/>
    </row>
    <row r="37" spans="1:10" x14ac:dyDescent="0.2">
      <c r="D37" s="17" t="s">
        <v>37</v>
      </c>
      <c r="E37" s="1" t="s">
        <v>32</v>
      </c>
      <c r="J37" s="21"/>
    </row>
    <row r="38" spans="1:10" x14ac:dyDescent="0.2">
      <c r="D38" s="17"/>
    </row>
    <row r="39" spans="1:10" x14ac:dyDescent="0.2">
      <c r="D39" s="17" t="s">
        <v>38</v>
      </c>
      <c r="E39" s="4" t="s">
        <v>43</v>
      </c>
      <c r="J39" s="21"/>
    </row>
    <row r="40" spans="1:10" x14ac:dyDescent="0.2">
      <c r="C40" s="9" t="s">
        <v>26</v>
      </c>
      <c r="D40" s="9"/>
      <c r="E40" s="10"/>
      <c r="F40" s="10"/>
      <c r="G40" s="10"/>
      <c r="H40" s="10"/>
      <c r="I40" s="10"/>
      <c r="J40" s="11">
        <f>SUM(J34,J36,J37,J39)</f>
        <v>0</v>
      </c>
    </row>
    <row r="41" spans="1:10" x14ac:dyDescent="0.2">
      <c r="C41" s="33"/>
      <c r="D41" s="33"/>
      <c r="E41" s="34"/>
      <c r="F41" s="34"/>
      <c r="G41" s="34"/>
      <c r="H41" s="34"/>
      <c r="I41" s="34"/>
      <c r="J41" s="35"/>
    </row>
    <row r="42" spans="1:10" x14ac:dyDescent="0.2">
      <c r="C42" s="17" t="s">
        <v>53</v>
      </c>
      <c r="D42" s="2" t="s">
        <v>27</v>
      </c>
      <c r="F42" s="4"/>
      <c r="G42" s="4"/>
      <c r="H42" s="25"/>
      <c r="I42" s="4"/>
      <c r="J42" s="27"/>
    </row>
    <row r="43" spans="1:10" x14ac:dyDescent="0.2">
      <c r="C43" s="17" t="s">
        <v>54</v>
      </c>
      <c r="D43" s="1" t="s">
        <v>55</v>
      </c>
      <c r="H43" s="32">
        <v>4.2700000000000002E-2</v>
      </c>
    </row>
    <row r="44" spans="1:10" x14ac:dyDescent="0.2">
      <c r="A44" s="17"/>
      <c r="B44" s="17"/>
      <c r="C44" s="17" t="s">
        <v>39</v>
      </c>
      <c r="D44" s="2" t="s">
        <v>27</v>
      </c>
      <c r="J44" s="31">
        <f>(1+H43)*H42</f>
        <v>0</v>
      </c>
    </row>
    <row r="45" spans="1:10" x14ac:dyDescent="0.2">
      <c r="D45" s="2"/>
      <c r="J45" s="8"/>
    </row>
    <row r="46" spans="1:10" x14ac:dyDescent="0.2">
      <c r="D46" s="7" t="s">
        <v>13</v>
      </c>
      <c r="J46" s="6"/>
    </row>
    <row r="47" spans="1:10" x14ac:dyDescent="0.2">
      <c r="D47" s="37" t="s">
        <v>59</v>
      </c>
      <c r="E47" s="1" t="s">
        <v>19</v>
      </c>
      <c r="J47" s="22"/>
    </row>
    <row r="48" spans="1:10" x14ac:dyDescent="0.2">
      <c r="D48" s="38"/>
      <c r="E48" s="1" t="s">
        <v>20</v>
      </c>
      <c r="J48" s="22"/>
    </row>
    <row r="49" spans="1:11" x14ac:dyDescent="0.2">
      <c r="D49" s="38"/>
      <c r="E49" s="1" t="s">
        <v>14</v>
      </c>
      <c r="J49" s="22"/>
    </row>
    <row r="50" spans="1:11" x14ac:dyDescent="0.2">
      <c r="D50" s="38"/>
      <c r="E50" s="1" t="s">
        <v>21</v>
      </c>
      <c r="J50" s="22"/>
    </row>
    <row r="51" spans="1:11" x14ac:dyDescent="0.2">
      <c r="D51" s="38"/>
      <c r="J51" s="28"/>
    </row>
    <row r="52" spans="1:11" x14ac:dyDescent="0.2">
      <c r="D52" s="38"/>
      <c r="E52" s="1" t="s">
        <v>22</v>
      </c>
      <c r="J52" s="22"/>
    </row>
    <row r="53" spans="1:11" x14ac:dyDescent="0.2">
      <c r="D53" s="38"/>
      <c r="J53" s="28"/>
    </row>
    <row r="54" spans="1:11" x14ac:dyDescent="0.2">
      <c r="D54" s="39"/>
      <c r="E54" s="1" t="s">
        <v>24</v>
      </c>
      <c r="J54" s="22"/>
    </row>
    <row r="55" spans="1:11" x14ac:dyDescent="0.2">
      <c r="D55" s="2"/>
      <c r="E55" s="1" t="s">
        <v>23</v>
      </c>
      <c r="J55" s="22"/>
    </row>
    <row r="56" spans="1:11" x14ac:dyDescent="0.2">
      <c r="D56" s="2"/>
      <c r="E56" s="1" t="s">
        <v>42</v>
      </c>
      <c r="J56" s="22"/>
    </row>
    <row r="57" spans="1:11" x14ac:dyDescent="0.2">
      <c r="D57" s="2"/>
      <c r="J57" s="36"/>
    </row>
    <row r="58" spans="1:11" x14ac:dyDescent="0.2">
      <c r="D58" s="2"/>
      <c r="E58" s="1" t="s">
        <v>60</v>
      </c>
      <c r="J58" s="22"/>
    </row>
    <row r="59" spans="1:11" x14ac:dyDescent="0.2">
      <c r="D59" s="2"/>
      <c r="J59" s="28"/>
      <c r="K59" s="2"/>
    </row>
    <row r="60" spans="1:11" x14ac:dyDescent="0.2">
      <c r="D60" s="2"/>
      <c r="E60" s="1" t="s">
        <v>29</v>
      </c>
      <c r="J60" s="22"/>
      <c r="K60" s="26"/>
    </row>
    <row r="61" spans="1:11" s="2" customFormat="1" x14ac:dyDescent="0.2">
      <c r="A61" s="17"/>
      <c r="B61" s="17"/>
      <c r="C61" s="17" t="s">
        <v>40</v>
      </c>
      <c r="D61" s="2" t="str">
        <f>"Totaal "&amp; D46</f>
        <v>Totaal Covid-19 kosten</v>
      </c>
      <c r="J61" s="30">
        <f>SUM(J47:J60)</f>
        <v>0</v>
      </c>
    </row>
    <row r="62" spans="1:11" x14ac:dyDescent="0.2">
      <c r="D62" s="2"/>
      <c r="J62" s="8"/>
    </row>
    <row r="63" spans="1:11" x14ac:dyDescent="0.2">
      <c r="C63" s="9" t="s">
        <v>12</v>
      </c>
      <c r="D63" s="9"/>
      <c r="E63" s="10"/>
      <c r="F63" s="10"/>
      <c r="G63" s="10"/>
      <c r="H63" s="10"/>
      <c r="I63" s="10"/>
      <c r="J63" s="11">
        <f>SUM(J44,J61)</f>
        <v>0</v>
      </c>
    </row>
    <row r="65" spans="1:10" x14ac:dyDescent="0.2">
      <c r="C65" s="2" t="s">
        <v>28</v>
      </c>
      <c r="D65" s="2"/>
      <c r="J65" s="11">
        <f>SUM(J40,J63)</f>
        <v>0</v>
      </c>
    </row>
    <row r="67" spans="1:10" x14ac:dyDescent="0.2">
      <c r="A67" s="2" t="s">
        <v>52</v>
      </c>
    </row>
    <row r="69" spans="1:10" x14ac:dyDescent="0.2">
      <c r="E69" s="1" t="s">
        <v>16</v>
      </c>
      <c r="F69" s="14">
        <f>-1 * J63</f>
        <v>0</v>
      </c>
      <c r="G69" s="1" t="str">
        <f>$F$25</f>
        <v>EUR</v>
      </c>
      <c r="J69" s="6"/>
    </row>
    <row r="70" spans="1:10" x14ac:dyDescent="0.2">
      <c r="E70" s="1" t="s">
        <v>17</v>
      </c>
      <c r="F70" s="14">
        <f>-1*J61</f>
        <v>0</v>
      </c>
      <c r="G70" s="1" t="str">
        <f>$F$25</f>
        <v>EUR</v>
      </c>
      <c r="J70" s="6"/>
    </row>
    <row r="71" spans="1:10" x14ac:dyDescent="0.2">
      <c r="F71" s="14"/>
    </row>
    <row r="72" spans="1:10" x14ac:dyDescent="0.2">
      <c r="E72" s="1" t="s">
        <v>18</v>
      </c>
      <c r="F72" s="14">
        <f>($F$69*$F$79)</f>
        <v>0</v>
      </c>
      <c r="G72" s="1" t="str">
        <f>$F$25</f>
        <v>EUR</v>
      </c>
    </row>
    <row r="73" spans="1:10" x14ac:dyDescent="0.2">
      <c r="E73" s="1" t="s">
        <v>15</v>
      </c>
      <c r="F73" s="14">
        <f>J40</f>
        <v>0</v>
      </c>
      <c r="G73" s="1" t="str">
        <f>$F$25</f>
        <v>EUR</v>
      </c>
    </row>
    <row r="74" spans="1:10" x14ac:dyDescent="0.2">
      <c r="F74" s="3"/>
    </row>
    <row r="75" spans="1:10" x14ac:dyDescent="0.2">
      <c r="A75" s="2"/>
      <c r="B75" s="2"/>
      <c r="C75" s="2"/>
      <c r="D75" s="17" t="s">
        <v>41</v>
      </c>
      <c r="E75" s="9" t="s">
        <v>48</v>
      </c>
      <c r="F75" s="15">
        <f>$F$72-$F$73</f>
        <v>0</v>
      </c>
      <c r="G75" s="2"/>
    </row>
    <row r="77" spans="1:10" x14ac:dyDescent="0.2">
      <c r="E77" s="1" t="s">
        <v>1</v>
      </c>
      <c r="F77" s="1" t="str">
        <f>$F$25</f>
        <v>EUR</v>
      </c>
    </row>
    <row r="78" spans="1:10" x14ac:dyDescent="0.2">
      <c r="E78" s="1" t="s">
        <v>2</v>
      </c>
      <c r="F78" s="6">
        <f>$F$26</f>
        <v>1000</v>
      </c>
    </row>
    <row r="79" spans="1:10" x14ac:dyDescent="0.2">
      <c r="E79" s="1" t="s">
        <v>30</v>
      </c>
      <c r="F79" s="16">
        <f>F18</f>
        <v>0.93</v>
      </c>
    </row>
  </sheetData>
  <mergeCells count="1">
    <mergeCell ref="D47:D54"/>
  </mergeCells>
  <dataValidations count="1">
    <dataValidation type="list" allowBlank="1" showInputMessage="1" showErrorMessage="1" sqref="H43" xr:uid="{CBE7DB32-FC3D-EB46-80EB-8CCEC04AEB33}">
      <formula1>$AR$13:$AR$14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1149550871594599170ABFE3D481F3" ma:contentTypeVersion="13" ma:contentTypeDescription="Een nieuw document maken." ma:contentTypeScope="" ma:versionID="af749c3b95de10e8f636a5ab1a8bb0b1">
  <xsd:schema xmlns:xsd="http://www.w3.org/2001/XMLSchema" xmlns:xs="http://www.w3.org/2001/XMLSchema" xmlns:p="http://schemas.microsoft.com/office/2006/metadata/properties" xmlns:ns2="d29ef02d-dca2-4008-a09f-102c2d73e077" xmlns:ns3="ea6e1c2d-c477-43f6-b3eb-0761957edcca" targetNamespace="http://schemas.microsoft.com/office/2006/metadata/properties" ma:root="true" ma:fieldsID="a0119ace9072d07bc73603b405f0d7a8" ns2:_="" ns3:_="">
    <xsd:import namespace="d29ef02d-dca2-4008-a09f-102c2d73e077"/>
    <xsd:import namespace="ea6e1c2d-c477-43f6-b3eb-0761957ed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ef02d-dca2-4008-a09f-102c2d73e0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e1c2d-c477-43f6-b3eb-0761957ed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548220-79A7-4CC2-AAE6-73B81C67AE37}"/>
</file>

<file path=customXml/itemProps2.xml><?xml version="1.0" encoding="utf-8"?>
<ds:datastoreItem xmlns:ds="http://schemas.openxmlformats.org/officeDocument/2006/customXml" ds:itemID="{541073ED-BB8A-457F-A54F-76318C413395}">
  <ds:schemaRefs>
    <ds:schemaRef ds:uri="http://schemas.microsoft.com/office/2006/documentManagement/types"/>
    <ds:schemaRef ds:uri="d29ef02d-dca2-4008-a09f-102c2d73e07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a6e1c2d-c477-43f6-b3eb-0761957edcc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467BB9-EF07-4E64-9E64-FF23ABAF8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BVOV 2021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Oeveren, Kim</dc:creator>
  <cp:lastModifiedBy>Gé van Toorenburg</cp:lastModifiedBy>
  <cp:lastPrinted>2021-05-11T13:21:38Z</cp:lastPrinted>
  <dcterms:created xsi:type="dcterms:W3CDTF">2020-09-02T12:02:26Z</dcterms:created>
  <dcterms:modified xsi:type="dcterms:W3CDTF">2021-05-26T09:30:26Z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0x010100E11149550871594599170ABFE3D481F3</vt:lpwstr>
  </property>
</Properties>
</file>