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Rob/Library/CloudStorage/OneDrive-HypercubeBusinessInnovation/MinIenW/Verantwoording tvov 2023/Verantwoordingsformulieren/"/>
    </mc:Choice>
  </mc:AlternateContent>
  <xr:revisionPtr revIDLastSave="0" documentId="13_ncr:1_{7AB3659B-849E-C34B-9E41-7CF22DA02BB9}" xr6:coauthVersionLast="47" xr6:coauthVersionMax="47" xr10:uidLastSave="{00000000-0000-0000-0000-000000000000}"/>
  <bookViews>
    <workbookView xWindow="2660" yWindow="3740" windowWidth="33720" windowHeight="17520" xr2:uid="{BF5918F6-F718-494F-AC9E-C5AF750A4D2F}"/>
  </bookViews>
  <sheets>
    <sheet name="Verantwoording concessiehouder" sheetId="3" r:id="rId1"/>
    <sheet name="Verantwoording concessie 1" sheetId="1" r:id="rId2"/>
    <sheet name="Verantwoording concessie 2" sheetId="4" r:id="rId3"/>
    <sheet name="Verantwoording concessie 3" sheetId="5" r:id="rId4"/>
    <sheet name="Verantwoording concessie 4" sheetId="6" r:id="rId5"/>
    <sheet name="Verantwoording concessie 5" sheetId="7" r:id="rId6"/>
    <sheet name="Verantwoording concessie 6" sheetId="8" r:id="rId7"/>
    <sheet name="Verantwoording concessie 7" sheetId="9" r:id="rId8"/>
    <sheet name="Verantwoording concessie 8" sheetId="10" r:id="rId9"/>
    <sheet name="Verantwoording concessie 9" sheetId="11" r:id="rId10"/>
    <sheet name="Verantwoording concessie 10" sheetId="12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3" l="1"/>
  <c r="E31" i="3"/>
  <c r="E30" i="3"/>
  <c r="E28" i="3"/>
  <c r="E27" i="3"/>
  <c r="E24" i="3"/>
  <c r="E23" i="3"/>
  <c r="E22" i="3"/>
  <c r="F49" i="12"/>
  <c r="F45" i="12"/>
  <c r="F38" i="12"/>
  <c r="E33" i="12"/>
  <c r="E42" i="12" s="1"/>
  <c r="E44" i="12" s="1"/>
  <c r="E32" i="12"/>
  <c r="E25" i="12"/>
  <c r="E34" i="12" s="1"/>
  <c r="E38" i="12" s="1"/>
  <c r="D25" i="12"/>
  <c r="E9" i="12"/>
  <c r="E6" i="12"/>
  <c r="F49" i="11"/>
  <c r="F45" i="11"/>
  <c r="F38" i="11"/>
  <c r="E33" i="11"/>
  <c r="E42" i="11" s="1"/>
  <c r="E44" i="11" s="1"/>
  <c r="E32" i="11"/>
  <c r="E25" i="11"/>
  <c r="E34" i="11" s="1"/>
  <c r="E38" i="11" s="1"/>
  <c r="D25" i="11"/>
  <c r="E9" i="11"/>
  <c r="E6" i="11"/>
  <c r="F49" i="10"/>
  <c r="F45" i="10"/>
  <c r="F38" i="10"/>
  <c r="E33" i="10"/>
  <c r="E42" i="10" s="1"/>
  <c r="E44" i="10" s="1"/>
  <c r="E32" i="10"/>
  <c r="E25" i="10"/>
  <c r="E34" i="10" s="1"/>
  <c r="E38" i="10" s="1"/>
  <c r="D25" i="10"/>
  <c r="E9" i="10"/>
  <c r="E6" i="10"/>
  <c r="F49" i="9"/>
  <c r="F45" i="9"/>
  <c r="E42" i="9"/>
  <c r="E44" i="9" s="1"/>
  <c r="F38" i="9"/>
  <c r="E33" i="9"/>
  <c r="E32" i="9"/>
  <c r="E25" i="9"/>
  <c r="E34" i="9" s="1"/>
  <c r="E38" i="9" s="1"/>
  <c r="D25" i="9"/>
  <c r="E9" i="9"/>
  <c r="E6" i="9"/>
  <c r="E33" i="8"/>
  <c r="E42" i="8" s="1"/>
  <c r="E44" i="8" s="1"/>
  <c r="E32" i="8"/>
  <c r="E25" i="8"/>
  <c r="E34" i="8" s="1"/>
  <c r="E38" i="8" s="1"/>
  <c r="F38" i="8" s="1"/>
  <c r="D25" i="8"/>
  <c r="E9" i="8"/>
  <c r="E6" i="8"/>
  <c r="F49" i="7"/>
  <c r="F45" i="7"/>
  <c r="E42" i="7"/>
  <c r="E44" i="7" s="1"/>
  <c r="F38" i="7"/>
  <c r="E34" i="7"/>
  <c r="E38" i="7" s="1"/>
  <c r="E33" i="7"/>
  <c r="E32" i="7"/>
  <c r="E25" i="7"/>
  <c r="D25" i="7"/>
  <c r="E9" i="7"/>
  <c r="E6" i="7"/>
  <c r="F49" i="6"/>
  <c r="F45" i="6"/>
  <c r="E42" i="6"/>
  <c r="E44" i="6" s="1"/>
  <c r="F38" i="6"/>
  <c r="E33" i="6"/>
  <c r="E32" i="6"/>
  <c r="E25" i="6"/>
  <c r="E34" i="6" s="1"/>
  <c r="E38" i="6" s="1"/>
  <c r="D25" i="6"/>
  <c r="E9" i="6"/>
  <c r="E6" i="6"/>
  <c r="F49" i="5"/>
  <c r="F45" i="5"/>
  <c r="F38" i="5"/>
  <c r="E33" i="5"/>
  <c r="E42" i="5" s="1"/>
  <c r="E44" i="5" s="1"/>
  <c r="E32" i="5"/>
  <c r="E25" i="5"/>
  <c r="E34" i="5" s="1"/>
  <c r="E38" i="5" s="1"/>
  <c r="D25" i="5"/>
  <c r="E9" i="5"/>
  <c r="E6" i="5"/>
  <c r="F49" i="4"/>
  <c r="F45" i="4"/>
  <c r="E42" i="4"/>
  <c r="E44" i="4" s="1"/>
  <c r="F38" i="4"/>
  <c r="E38" i="4"/>
  <c r="E34" i="4"/>
  <c r="E33" i="4"/>
  <c r="E32" i="4"/>
  <c r="E25" i="4"/>
  <c r="D25" i="4"/>
  <c r="E9" i="4"/>
  <c r="E6" i="4"/>
  <c r="E45" i="11" l="1"/>
  <c r="E46" i="11" s="1"/>
  <c r="E48" i="11"/>
  <c r="E49" i="11" s="1"/>
  <c r="E45" i="12"/>
  <c r="E46" i="12" s="1"/>
  <c r="E48" i="12"/>
  <c r="E49" i="12" s="1"/>
  <c r="E45" i="9"/>
  <c r="E46" i="9" s="1"/>
  <c r="E48" i="9"/>
  <c r="E49" i="9" s="1"/>
  <c r="E45" i="8"/>
  <c r="E45" i="10"/>
  <c r="E46" i="10" s="1"/>
  <c r="E48" i="10"/>
  <c r="E49" i="10" s="1"/>
  <c r="E45" i="7"/>
  <c r="E46" i="7" s="1"/>
  <c r="E48" i="7" s="1"/>
  <c r="E49" i="7" s="1"/>
  <c r="E45" i="5"/>
  <c r="E46" i="5" s="1"/>
  <c r="E48" i="5"/>
  <c r="E49" i="5" s="1"/>
  <c r="E45" i="6"/>
  <c r="E46" i="6" s="1"/>
  <c r="E48" i="6"/>
  <c r="E49" i="6" s="1"/>
  <c r="E45" i="4"/>
  <c r="E46" i="4" s="1"/>
  <c r="E48" i="4" s="1"/>
  <c r="E49" i="4" s="1"/>
  <c r="E9" i="1"/>
  <c r="E6" i="1"/>
  <c r="E32" i="3"/>
  <c r="D25" i="3"/>
  <c r="E33" i="1"/>
  <c r="E42" i="1" s="1"/>
  <c r="E44" i="1" s="1"/>
  <c r="E32" i="1"/>
  <c r="E25" i="1"/>
  <c r="E34" i="1" s="1"/>
  <c r="E38" i="1" s="1"/>
  <c r="F38" i="1" s="1"/>
  <c r="D25" i="1"/>
  <c r="E46" i="8" l="1"/>
  <c r="E48" i="8" s="1"/>
  <c r="E49" i="8" s="1"/>
  <c r="F49" i="8" s="1"/>
  <c r="F45" i="8"/>
  <c r="E33" i="3"/>
  <c r="E25" i="3"/>
  <c r="E34" i="3" s="1"/>
  <c r="E38" i="3" s="1"/>
  <c r="F38" i="3" s="1"/>
  <c r="E45" i="1"/>
  <c r="E46" i="1" l="1"/>
  <c r="E48" i="1" s="1"/>
  <c r="E40" i="3" s="1"/>
  <c r="E41" i="3" s="1"/>
  <c r="F41" i="3" s="1"/>
  <c r="F45" i="1"/>
  <c r="E49" i="1" l="1"/>
  <c r="F49" i="1" s="1"/>
</calcChain>
</file>

<file path=xl/sharedStrings.xml><?xml version="1.0" encoding="utf-8"?>
<sst xmlns="http://schemas.openxmlformats.org/spreadsheetml/2006/main" count="524" uniqueCount="50">
  <si>
    <t>Template verantwoording TVOV 2023</t>
  </si>
  <si>
    <t>Alleen geel gemarkeerde velden zijn bedoeld voor input</t>
  </si>
  <si>
    <t>A1</t>
  </si>
  <si>
    <t>Naam concessiehouder</t>
  </si>
  <si>
    <t>A2</t>
  </si>
  <si>
    <t>Naam concessie</t>
  </si>
  <si>
    <t>Naam concessieverlener</t>
  </si>
  <si>
    <t>Datum indienen verantwoording</t>
  </si>
  <si>
    <t>Algemene inputs</t>
  </si>
  <si>
    <t>Start datum</t>
  </si>
  <si>
    <t>eind datum</t>
  </si>
  <si>
    <t>Valuta</t>
  </si>
  <si>
    <t>EUR</t>
  </si>
  <si>
    <t>Nominatie</t>
  </si>
  <si>
    <t>Specifieke inputs</t>
  </si>
  <si>
    <t>Werkelijke opbrengsten (prijspeil 2023)</t>
  </si>
  <si>
    <t>Prijspeil 2023</t>
  </si>
  <si>
    <t>Subsidies conform contract</t>
  </si>
  <si>
    <t>O1a</t>
  </si>
  <si>
    <t>Vaste exploitatiebijdrage door concessieverlener</t>
  </si>
  <si>
    <t>O1b</t>
  </si>
  <si>
    <t>Prestatieafhankelijke bijdragen concessieverlener</t>
  </si>
  <si>
    <t>O1c</t>
  </si>
  <si>
    <t>Aanvullende subsidies en opbrengsten</t>
  </si>
  <si>
    <t>O1</t>
  </si>
  <si>
    <t>O2</t>
  </si>
  <si>
    <t>OCW contract studentenkaart</t>
  </si>
  <si>
    <t>O3.</t>
  </si>
  <si>
    <t>Directe opbrengsten van reizigers</t>
  </si>
  <si>
    <t>O4a</t>
  </si>
  <si>
    <t>Rentebaten, subsidies zoals om reden van naleven beleid voorkomen verspreiding COVID-19,….</t>
  </si>
  <si>
    <t>O4b</t>
  </si>
  <si>
    <t>Extra bijdrage concessieverlener om reden transitie 2023</t>
  </si>
  <si>
    <t>O4</t>
  </si>
  <si>
    <t>Totaal andere opbrengsten</t>
  </si>
  <si>
    <t>Totaal werkelijke opbrengsten exclusief prestatieafhankelijke subsidies (O1b) en extra bijdrage transitie 2023 (O4b)</t>
  </si>
  <si>
    <t>Totaal integrale werkelijke opbrengsten</t>
  </si>
  <si>
    <t>K0</t>
  </si>
  <si>
    <t xml:space="preserve">Totaal werkelijke kosten (incl. afschrijvingen / financieringskosten) </t>
  </si>
  <si>
    <t>Rendement 2023 (excl tvov)</t>
  </si>
  <si>
    <t>Berekening TVOV 2023</t>
  </si>
  <si>
    <t>Tussenresultaat TVOV 2023 aan plafond te toetsen</t>
  </si>
  <si>
    <t>Maximale TVOV 2023 zoals vermeld in toekenningsbeschikking</t>
  </si>
  <si>
    <t>Aan plafond getoetste TVOV 2023</t>
  </si>
  <si>
    <t>Verwacht rendement (incl aan plafond getoetste tvov)</t>
  </si>
  <si>
    <t>Eventueel afromen TVOV 2023 in geval van rendement</t>
  </si>
  <si>
    <t>Totaal vast te stellen TVOV 2023</t>
  </si>
  <si>
    <t>Rendement (incl tvov)</t>
  </si>
  <si>
    <t>n.v.t.</t>
  </si>
  <si>
    <t>Berekening vast te stellen TVOV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</si>
</sst>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€&quot;\ * #,##0.00_);_(&quot;€&quot;\ * \(#,##0.00\);_(&quot;€&quot;\ * &quot;-&quot;??_);_(@_)"/>
    <numFmt numFmtId="164" formatCode="_(&quot;€&quot;\ * #,##0_);_(&quot;€&quot;\ * \(#,##0\);_(&quot;€&quot;\ * &quot;-&quot;??_);_(@_)"/>
    <numFmt numFmtId="165" formatCode="d\ [$-409]mmm\ yy;\-;\-"/>
    <numFmt numFmtId="166" formatCode="#,##0.0%_);\(#,##0.0\)%;\-_);@_)"/>
    <numFmt numFmtId="167" formatCode="#,##0_);\(#,##0\);\-_);@_)"/>
    <numFmt numFmtId="168" formatCode="0.0%"/>
    <numFmt numFmtId="169" formatCode="_([$€-2]\ * #,##0_);_([$€-2]\ * \(#,##0\);_([$€-2]\ * &quot;-&quot;??_);_(@_)"/>
  </numFmts>
  <fonts count="7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ptos Narrow"/>
      <family val="2"/>
      <scheme val="minor"/>
    </font>
    <font>
      <i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3" borderId="0" xfId="0" applyFont="1" applyFill="1"/>
    <xf numFmtId="0" fontId="2" fillId="4" borderId="0" xfId="0" applyFont="1" applyFill="1"/>
    <xf numFmtId="164" fontId="2" fillId="5" borderId="0" xfId="1" applyNumberFormat="1" applyFont="1" applyFill="1" applyBorder="1" applyProtection="1">
      <protection locked="0"/>
    </xf>
    <xf numFmtId="0" fontId="4" fillId="4" borderId="0" xfId="0" applyFont="1" applyFill="1"/>
    <xf numFmtId="164" fontId="4" fillId="4" borderId="0" xfId="1" applyNumberFormat="1" applyFont="1" applyFill="1" applyBorder="1" applyProtection="1"/>
    <xf numFmtId="164" fontId="4" fillId="6" borderId="0" xfId="1" applyNumberFormat="1" applyFont="1" applyFill="1" applyBorder="1" applyProtection="1"/>
    <xf numFmtId="164" fontId="2" fillId="4" borderId="0" xfId="1" applyNumberFormat="1" applyFont="1" applyFill="1" applyBorder="1" applyProtection="1"/>
    <xf numFmtId="164" fontId="2" fillId="6" borderId="0" xfId="1" applyNumberFormat="1" applyFont="1" applyFill="1" applyBorder="1" applyProtection="1"/>
    <xf numFmtId="0" fontId="4" fillId="6" borderId="0" xfId="0" applyFont="1" applyFill="1"/>
    <xf numFmtId="0" fontId="2" fillId="6" borderId="0" xfId="0" applyFont="1" applyFill="1"/>
    <xf numFmtId="167" fontId="4" fillId="6" borderId="0" xfId="0" applyNumberFormat="1" applyFont="1" applyFill="1"/>
    <xf numFmtId="164" fontId="2" fillId="5" borderId="0" xfId="1" applyNumberFormat="1" applyFont="1" applyFill="1" applyProtection="1">
      <protection locked="0"/>
    </xf>
    <xf numFmtId="9" fontId="2" fillId="4" borderId="0" xfId="2" applyFont="1" applyFill="1" applyBorder="1" applyProtection="1"/>
    <xf numFmtId="9" fontId="2" fillId="6" borderId="0" xfId="2" applyFont="1" applyFill="1" applyBorder="1" applyProtection="1"/>
    <xf numFmtId="164" fontId="2" fillId="0" borderId="0" xfId="1" applyNumberFormat="1" applyFont="1" applyFill="1" applyProtection="1"/>
    <xf numFmtId="0" fontId="3" fillId="6" borderId="0" xfId="0" applyFont="1" applyFill="1"/>
    <xf numFmtId="164" fontId="4" fillId="4" borderId="0" xfId="1" applyNumberFormat="1" applyFont="1" applyFill="1" applyProtection="1"/>
    <xf numFmtId="0" fontId="2" fillId="6" borderId="0" xfId="0" applyFont="1" applyFill="1" applyAlignment="1">
      <alignment horizontal="right"/>
    </xf>
    <xf numFmtId="166" fontId="2" fillId="6" borderId="0" xfId="0" applyNumberFormat="1" applyFont="1" applyFill="1"/>
    <xf numFmtId="165" fontId="2" fillId="6" borderId="0" xfId="0" applyNumberFormat="1" applyFont="1" applyFill="1"/>
    <xf numFmtId="167" fontId="2" fillId="6" borderId="0" xfId="0" quotePrefix="1" applyNumberFormat="1" applyFont="1" applyFill="1"/>
    <xf numFmtId="0" fontId="4" fillId="6" borderId="0" xfId="0" applyFont="1" applyFill="1" applyAlignment="1">
      <alignment horizontal="right"/>
    </xf>
    <xf numFmtId="0" fontId="6" fillId="6" borderId="0" xfId="0" applyFont="1" applyFill="1"/>
    <xf numFmtId="164" fontId="2" fillId="6" borderId="0" xfId="1" applyNumberFormat="1" applyFont="1" applyFill="1" applyProtection="1"/>
    <xf numFmtId="168" fontId="2" fillId="6" borderId="0" xfId="2" applyNumberFormat="1" applyFont="1" applyFill="1" applyProtection="1"/>
    <xf numFmtId="165" fontId="2" fillId="5" borderId="0" xfId="1" applyNumberFormat="1" applyFont="1" applyFill="1" applyBorder="1" applyProtection="1">
      <protection locked="0"/>
    </xf>
    <xf numFmtId="169" fontId="2" fillId="4" borderId="0" xfId="1" applyNumberFormat="1" applyFont="1" applyFill="1" applyBorder="1" applyProtection="1"/>
    <xf numFmtId="0" fontId="4" fillId="0" borderId="0" xfId="0" applyFont="1"/>
    <xf numFmtId="165" fontId="2" fillId="4" borderId="0" xfId="0" applyNumberFormat="1" applyFont="1" applyFill="1"/>
  </cellXfs>
  <cellStyles count="6">
    <cellStyle name="Procent" xfId="2" builtinId="5"/>
    <cellStyle name="Procent 2" xfId="4" xr:uid="{63C91946-3180-F24E-A31A-E85DEB219071}"/>
    <cellStyle name="Standaard" xfId="0" builtinId="0"/>
    <cellStyle name="Standaard 2" xfId="3" xr:uid="{62F3425E-2549-6D49-9AAB-6EE5DCFF9742}"/>
    <cellStyle name="Valuta" xfId="1" builtinId="4"/>
    <cellStyle name="Valuta 2" xfId="5" xr:uid="{294654FD-5CD1-B147-B802-E0208DA4A4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5242B-C417-6243-95C9-63690732DF78}">
  <dimension ref="A1:FY126"/>
  <sheetViews>
    <sheetView tabSelected="1" zoomScale="120" zoomScaleNormal="120" workbookViewId="0">
      <selection activeCell="E12" sqref="E12"/>
    </sheetView>
  </sheetViews>
  <sheetFormatPr baseColWidth="10" defaultRowHeight="11" x14ac:dyDescent="0.15"/>
  <cols>
    <col min="1" max="3" width="3.1640625" style="2" customWidth="1"/>
    <col min="4" max="4" width="88.83203125" style="2" customWidth="1"/>
    <col min="5" max="5" width="17.5" style="2" customWidth="1"/>
    <col min="6" max="6" width="12.33203125" style="2" customWidth="1"/>
    <col min="7" max="16384" width="10.83203125" style="2"/>
  </cols>
  <sheetData>
    <row r="1" spans="1:181" s="12" customFormat="1" x14ac:dyDescent="0.15"/>
    <row r="2" spans="1:181" x14ac:dyDescent="0.15">
      <c r="A2" s="1" t="s">
        <v>0</v>
      </c>
      <c r="B2" s="1"/>
      <c r="C2" s="1"/>
      <c r="D2" s="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</row>
    <row r="3" spans="1:181" s="12" customFormat="1" x14ac:dyDescent="0.15"/>
    <row r="4" spans="1:181" x14ac:dyDescent="0.15">
      <c r="A4" s="12"/>
      <c r="B4" s="12"/>
      <c r="C4" s="12"/>
      <c r="D4" s="3" t="s">
        <v>1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</row>
    <row r="5" spans="1:181" s="12" customFormat="1" x14ac:dyDescent="0.15"/>
    <row r="6" spans="1:181" s="12" customFormat="1" x14ac:dyDescent="0.15">
      <c r="C6" s="18" t="s">
        <v>2</v>
      </c>
      <c r="D6" s="12" t="s">
        <v>3</v>
      </c>
      <c r="E6" s="5"/>
    </row>
    <row r="7" spans="1:181" s="12" customFormat="1" x14ac:dyDescent="0.15">
      <c r="A7" s="11"/>
      <c r="B7" s="11"/>
      <c r="C7" s="18" t="s">
        <v>4</v>
      </c>
      <c r="D7" s="12" t="s">
        <v>5</v>
      </c>
      <c r="E7" s="20" t="s">
        <v>48</v>
      </c>
    </row>
    <row r="8" spans="1:181" s="12" customFormat="1" x14ac:dyDescent="0.15">
      <c r="D8" s="12" t="s">
        <v>6</v>
      </c>
      <c r="E8" s="20" t="s">
        <v>48</v>
      </c>
    </row>
    <row r="9" spans="1:181" s="12" customFormat="1" x14ac:dyDescent="0.15">
      <c r="D9" s="12" t="s">
        <v>7</v>
      </c>
      <c r="E9" s="28"/>
    </row>
    <row r="10" spans="1:181" s="12" customFormat="1" x14ac:dyDescent="0.15">
      <c r="E10" s="21"/>
    </row>
    <row r="11" spans="1:181" s="12" customFormat="1" x14ac:dyDescent="0.15">
      <c r="A11" s="11" t="s">
        <v>8</v>
      </c>
    </row>
    <row r="12" spans="1:181" s="12" customFormat="1" x14ac:dyDescent="0.15">
      <c r="D12" s="12" t="s">
        <v>9</v>
      </c>
      <c r="E12" s="22">
        <v>44927</v>
      </c>
    </row>
    <row r="13" spans="1:181" s="12" customFormat="1" x14ac:dyDescent="0.15">
      <c r="D13" s="12" t="s">
        <v>10</v>
      </c>
      <c r="E13" s="22">
        <v>45291</v>
      </c>
    </row>
    <row r="14" spans="1:181" s="12" customFormat="1" x14ac:dyDescent="0.15"/>
    <row r="15" spans="1:181" s="12" customFormat="1" x14ac:dyDescent="0.15">
      <c r="D15" s="12" t="s">
        <v>11</v>
      </c>
      <c r="E15" s="20" t="s">
        <v>12</v>
      </c>
    </row>
    <row r="16" spans="1:181" s="12" customFormat="1" x14ac:dyDescent="0.15">
      <c r="D16" s="12" t="s">
        <v>13</v>
      </c>
      <c r="E16" s="23">
        <v>1</v>
      </c>
    </row>
    <row r="17" spans="1:181" s="12" customFormat="1" x14ac:dyDescent="0.15"/>
    <row r="18" spans="1:181" s="12" customFormat="1" x14ac:dyDescent="0.15">
      <c r="A18" s="11" t="s">
        <v>14</v>
      </c>
    </row>
    <row r="19" spans="1:181" s="12" customFormat="1" x14ac:dyDescent="0.15"/>
    <row r="20" spans="1:181" s="12" customFormat="1" x14ac:dyDescent="0.15">
      <c r="B20" s="11" t="s">
        <v>15</v>
      </c>
      <c r="E20" s="24" t="s">
        <v>16</v>
      </c>
      <c r="F20" s="11"/>
    </row>
    <row r="21" spans="1:181" s="12" customFormat="1" x14ac:dyDescent="0.15">
      <c r="C21" s="25" t="s">
        <v>17</v>
      </c>
    </row>
    <row r="22" spans="1:181" x14ac:dyDescent="0.15">
      <c r="A22" s="12"/>
      <c r="B22" s="12"/>
      <c r="C22" s="12" t="s">
        <v>18</v>
      </c>
      <c r="D22" s="12" t="s">
        <v>19</v>
      </c>
      <c r="E22" s="29">
        <f>SUM('Verantwoording concessie 1'!E22+'Verantwoording concessie 2'!E22+'Verantwoording concessie 3'!E22+'Verantwoording concessie 4'!E22+'Verantwoording concessie 5'!E22+'Verantwoording concessie 6'!E22+'Verantwoording concessie 7'!E22+'Verantwoording concessie 8'!E22+'Verantwoording concessie 9'!E22+'Verantwoording concessie 10'!E22)</f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</row>
    <row r="23" spans="1:181" x14ac:dyDescent="0.15">
      <c r="A23" s="12"/>
      <c r="B23" s="12"/>
      <c r="C23" s="18" t="s">
        <v>20</v>
      </c>
      <c r="D23" s="12" t="s">
        <v>21</v>
      </c>
      <c r="E23" s="29">
        <f>SUM('Verantwoording concessie 1'!E23+'Verantwoording concessie 2'!E23+'Verantwoording concessie 3'!E23+'Verantwoording concessie 4'!E23+'Verantwoording concessie 5'!E23+'Verantwoording concessie 6'!E23+'Verantwoording concessie 7'!E23+'Verantwoording concessie 8'!E23+'Verantwoording concessie 9'!E23+'Verantwoording concessie 10'!E23)</f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</row>
    <row r="24" spans="1:181" x14ac:dyDescent="0.15">
      <c r="A24" s="12"/>
      <c r="B24" s="12"/>
      <c r="C24" s="12" t="s">
        <v>22</v>
      </c>
      <c r="D24" s="12" t="s">
        <v>23</v>
      </c>
      <c r="E24" s="29">
        <f>SUM('Verantwoording concessie 1'!E24+'Verantwoording concessie 2'!E24+'Verantwoording concessie 3'!E24+'Verantwoording concessie 4'!E24+'Verantwoording concessie 5'!E24+'Verantwoording concessie 6'!E24+'Verantwoording concessie 7'!E24+'Verantwoording concessie 8'!E24+'Verantwoording concessie 9'!E24+'Verantwoording concessie 10'!E24)</f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</row>
    <row r="25" spans="1:181" s="12" customFormat="1" x14ac:dyDescent="0.15">
      <c r="C25" s="18" t="s">
        <v>24</v>
      </c>
      <c r="D25" s="25" t="str">
        <f>"Totaal "&amp; C21</f>
        <v>Totaal Subsidies conform contract</v>
      </c>
      <c r="E25" s="13">
        <f>SUM(E22:E24)</f>
        <v>0</v>
      </c>
    </row>
    <row r="26" spans="1:181" s="12" customFormat="1" x14ac:dyDescent="0.15">
      <c r="C26" s="18"/>
      <c r="E26" s="13"/>
    </row>
    <row r="27" spans="1:181" x14ac:dyDescent="0.15">
      <c r="A27" s="12"/>
      <c r="B27" s="12"/>
      <c r="C27" s="18" t="s">
        <v>25</v>
      </c>
      <c r="D27" s="12" t="s">
        <v>26</v>
      </c>
      <c r="E27" s="29">
        <f>SUM('Verantwoording concessie 1'!E27+'Verantwoording concessie 2'!E27+'Verantwoording concessie 3'!E27+'Verantwoording concessie 4'!E27+'Verantwoording concessie 5'!E27+'Verantwoording concessie 6'!E27+'Verantwoording concessie 7'!E27+'Verantwoording concessie 8'!E27+'Verantwoording concessie 9'!E27+'Verantwoording concessie 10'!E27)</f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</row>
    <row r="28" spans="1:181" x14ac:dyDescent="0.15">
      <c r="A28" s="12"/>
      <c r="B28" s="12"/>
      <c r="C28" s="18" t="s">
        <v>27</v>
      </c>
      <c r="D28" s="12" t="s">
        <v>28</v>
      </c>
      <c r="E28" s="29">
        <f>SUM('Verantwoording concessie 1'!E28+'Verantwoording concessie 2'!E28+'Verantwoording concessie 3'!E28+'Verantwoording concessie 4'!E28+'Verantwoording concessie 5'!E28+'Verantwoording concessie 6'!E28+'Verantwoording concessie 7'!E28+'Verantwoording concessie 8'!E28+'Verantwoording concessie 9'!E28+'Verantwoording concessie 10'!E28)</f>
        <v>0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</row>
    <row r="29" spans="1:181" s="12" customFormat="1" x14ac:dyDescent="0.15">
      <c r="C29" s="18"/>
    </row>
    <row r="30" spans="1:181" x14ac:dyDescent="0.15">
      <c r="A30" s="12"/>
      <c r="B30" s="12"/>
      <c r="C30" s="12" t="s">
        <v>29</v>
      </c>
      <c r="D30" s="12" t="s">
        <v>30</v>
      </c>
      <c r="E30" s="29">
        <f>SUM('Verantwoording concessie 1'!E30+'Verantwoording concessie 2'!E30+'Verantwoording concessie 3'!E30+'Verantwoording concessie 4'!E30+'Verantwoording concessie 5'!E30+'Verantwoording concessie 6'!E30+'Verantwoording concessie 7'!E30+'Verantwoording concessie 8'!E30+'Verantwoording concessie 9'!E30+'Verantwoording concessie 10'!E30)</f>
        <v>0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</row>
    <row r="31" spans="1:181" x14ac:dyDescent="0.15">
      <c r="A31" s="12"/>
      <c r="B31" s="12"/>
      <c r="C31" s="18" t="s">
        <v>31</v>
      </c>
      <c r="D31" s="12" t="s">
        <v>32</v>
      </c>
      <c r="E31" s="29">
        <f>SUM('Verantwoording concessie 1'!E31+'Verantwoording concessie 2'!E31+'Verantwoording concessie 3'!E31+'Verantwoording concessie 4'!E31+'Verantwoording concessie 5'!E31+'Verantwoording concessie 6'!E31+'Verantwoording concessie 7'!E31+'Verantwoording concessie 8'!E31+'Verantwoording concessie 9'!E31+'Verantwoording concessie 10'!E31)</f>
        <v>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</row>
    <row r="32" spans="1:181" s="12" customFormat="1" x14ac:dyDescent="0.15">
      <c r="C32" s="18" t="s">
        <v>33</v>
      </c>
      <c r="D32" s="25" t="s">
        <v>34</v>
      </c>
      <c r="E32" s="13">
        <f>SUM(E30:E31)</f>
        <v>0</v>
      </c>
    </row>
    <row r="33" spans="1:181" x14ac:dyDescent="0.15">
      <c r="A33" s="12"/>
      <c r="B33" s="6" t="s">
        <v>35</v>
      </c>
      <c r="C33" s="6"/>
      <c r="D33" s="4"/>
      <c r="E33" s="7">
        <f>SUM(E22,E24,E27:E28,E30)</f>
        <v>0</v>
      </c>
      <c r="F33" s="8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</row>
    <row r="34" spans="1:181" x14ac:dyDescent="0.15">
      <c r="A34" s="12"/>
      <c r="B34" s="6" t="s">
        <v>36</v>
      </c>
      <c r="C34" s="4"/>
      <c r="D34" s="4"/>
      <c r="E34" s="9">
        <f>SUM(E25,E27:E28,E32)</f>
        <v>0</v>
      </c>
      <c r="F34" s="10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</row>
    <row r="35" spans="1:181" s="12" customFormat="1" x14ac:dyDescent="0.15">
      <c r="B35" s="11"/>
      <c r="C35" s="11"/>
      <c r="E35" s="13"/>
    </row>
    <row r="36" spans="1:181" x14ac:dyDescent="0.15">
      <c r="A36" s="12"/>
      <c r="B36" s="18" t="s">
        <v>37</v>
      </c>
      <c r="C36" s="11" t="s">
        <v>38</v>
      </c>
      <c r="D36" s="12"/>
      <c r="E36" s="29">
        <f>SUM('Verantwoording concessie 1'!E36+'Verantwoording concessie 2'!E36+'Verantwoording concessie 3'!E36+'Verantwoording concessie 4'!E36+'Verantwoording concessie 5'!E36+'Verantwoording concessie 6'!E36+'Verantwoording concessie 7'!E36+'Verantwoording concessie 8'!E36+'Verantwoording concessie 9'!E36+'Verantwoording concessie 10'!E36)</f>
        <v>0</v>
      </c>
      <c r="F36" s="8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</row>
    <row r="37" spans="1:181" s="12" customFormat="1" x14ac:dyDescent="0.15">
      <c r="C37" s="11"/>
      <c r="E37" s="8"/>
    </row>
    <row r="38" spans="1:181" x14ac:dyDescent="0.15">
      <c r="A38" s="12"/>
      <c r="B38" s="30" t="s">
        <v>39</v>
      </c>
      <c r="C38" s="30"/>
      <c r="E38" s="7">
        <f>SUM(E34,E36)</f>
        <v>0</v>
      </c>
      <c r="F38" s="15">
        <f>IF(E36=0,0,E38/-E36)</f>
        <v>0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</row>
    <row r="39" spans="1:181" s="12" customFormat="1" x14ac:dyDescent="0.15">
      <c r="B39" s="11"/>
      <c r="C39" s="11"/>
      <c r="E39" s="8"/>
      <c r="F39" s="16"/>
    </row>
    <row r="40" spans="1:181" x14ac:dyDescent="0.15">
      <c r="A40" s="12"/>
      <c r="C40" s="18"/>
      <c r="D40" s="6" t="s">
        <v>49</v>
      </c>
      <c r="E40" s="19">
        <f>SUM('Verantwoording concessie 1'!E48+'Verantwoording concessie 2'!E48+'Verantwoording concessie 3'!E48+'Verantwoording concessie 4'!E48+'Verantwoording concessie 5'!E48+'Verantwoording concessie 6'!E48+'Verantwoording concessie 7'!E48+'Verantwoording concessie 8'!E48+'Verantwoording concessie 9'!E48+'Verantwoording concessie 10'!E48)</f>
        <v>0</v>
      </c>
      <c r="F40" s="11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:181" s="12" customFormat="1" x14ac:dyDescent="0.15">
      <c r="D41" s="12" t="s">
        <v>47</v>
      </c>
      <c r="E41" s="26">
        <f>E38+E40</f>
        <v>0</v>
      </c>
      <c r="F41" s="27">
        <f>IF(E36=0,0,E41/-E36)</f>
        <v>0</v>
      </c>
    </row>
    <row r="42" spans="1:181" s="12" customFormat="1" x14ac:dyDescent="0.15">
      <c r="E42" s="26"/>
    </row>
    <row r="43" spans="1:181" s="12" customFormat="1" x14ac:dyDescent="0.15"/>
    <row r="44" spans="1:181" s="12" customFormat="1" x14ac:dyDescent="0.15"/>
    <row r="45" spans="1:181" s="12" customFormat="1" x14ac:dyDescent="0.15"/>
    <row r="46" spans="1:181" s="12" customFormat="1" x14ac:dyDescent="0.15"/>
    <row r="47" spans="1:181" s="12" customFormat="1" x14ac:dyDescent="0.15"/>
    <row r="48" spans="1:181" s="12" customFormat="1" x14ac:dyDescent="0.15"/>
    <row r="49" s="12" customFormat="1" x14ac:dyDescent="0.15"/>
    <row r="50" s="12" customFormat="1" x14ac:dyDescent="0.15"/>
    <row r="51" s="12" customFormat="1" x14ac:dyDescent="0.15"/>
    <row r="52" s="12" customFormat="1" x14ac:dyDescent="0.15"/>
    <row r="53" s="12" customFormat="1" x14ac:dyDescent="0.15"/>
    <row r="54" s="12" customFormat="1" x14ac:dyDescent="0.15"/>
    <row r="55" s="12" customFormat="1" x14ac:dyDescent="0.15"/>
    <row r="56" s="12" customFormat="1" x14ac:dyDescent="0.15"/>
    <row r="57" s="12" customFormat="1" x14ac:dyDescent="0.15"/>
    <row r="58" s="12" customFormat="1" x14ac:dyDescent="0.15"/>
    <row r="59" s="12" customFormat="1" x14ac:dyDescent="0.15"/>
    <row r="60" s="12" customFormat="1" x14ac:dyDescent="0.15"/>
    <row r="61" s="12" customFormat="1" x14ac:dyDescent="0.15"/>
    <row r="62" s="12" customFormat="1" x14ac:dyDescent="0.15"/>
    <row r="63" s="12" customFormat="1" x14ac:dyDescent="0.15"/>
    <row r="64" s="12" customFormat="1" x14ac:dyDescent="0.15"/>
    <row r="65" s="12" customFormat="1" x14ac:dyDescent="0.15"/>
    <row r="66" s="12" customFormat="1" x14ac:dyDescent="0.15"/>
    <row r="67" s="12" customFormat="1" x14ac:dyDescent="0.15"/>
    <row r="68" s="12" customFormat="1" x14ac:dyDescent="0.15"/>
    <row r="69" s="12" customFormat="1" x14ac:dyDescent="0.15"/>
    <row r="70" s="12" customFormat="1" x14ac:dyDescent="0.15"/>
    <row r="71" s="12" customFormat="1" x14ac:dyDescent="0.15"/>
    <row r="72" s="12" customFormat="1" x14ac:dyDescent="0.15"/>
    <row r="73" s="12" customFormat="1" x14ac:dyDescent="0.15"/>
    <row r="74" s="12" customFormat="1" x14ac:dyDescent="0.15"/>
    <row r="75" s="12" customFormat="1" x14ac:dyDescent="0.15"/>
    <row r="76" s="12" customFormat="1" x14ac:dyDescent="0.15"/>
    <row r="77" s="12" customFormat="1" x14ac:dyDescent="0.15"/>
    <row r="78" s="12" customFormat="1" x14ac:dyDescent="0.15"/>
    <row r="79" s="12" customFormat="1" x14ac:dyDescent="0.15"/>
    <row r="80" s="12" customFormat="1" x14ac:dyDescent="0.15"/>
    <row r="81" s="12" customFormat="1" x14ac:dyDescent="0.15"/>
    <row r="82" s="12" customFormat="1" x14ac:dyDescent="0.15"/>
    <row r="83" s="12" customFormat="1" x14ac:dyDescent="0.15"/>
    <row r="84" s="12" customFormat="1" x14ac:dyDescent="0.15"/>
    <row r="85" s="12" customFormat="1" x14ac:dyDescent="0.15"/>
    <row r="86" s="12" customFormat="1" x14ac:dyDescent="0.15"/>
    <row r="87" s="12" customFormat="1" x14ac:dyDescent="0.15"/>
    <row r="88" s="12" customFormat="1" x14ac:dyDescent="0.15"/>
    <row r="89" s="12" customFormat="1" x14ac:dyDescent="0.15"/>
    <row r="90" s="12" customFormat="1" x14ac:dyDescent="0.15"/>
    <row r="91" s="12" customFormat="1" x14ac:dyDescent="0.15"/>
    <row r="92" s="12" customFormat="1" x14ac:dyDescent="0.15"/>
    <row r="93" s="12" customFormat="1" x14ac:dyDescent="0.15"/>
    <row r="94" s="12" customFormat="1" x14ac:dyDescent="0.15"/>
    <row r="95" s="12" customFormat="1" x14ac:dyDescent="0.15"/>
    <row r="96" s="12" customFormat="1" x14ac:dyDescent="0.15"/>
    <row r="97" s="12" customFormat="1" x14ac:dyDescent="0.15"/>
    <row r="98" s="12" customFormat="1" x14ac:dyDescent="0.15"/>
    <row r="99" s="12" customFormat="1" x14ac:dyDescent="0.15"/>
    <row r="100" s="12" customFormat="1" x14ac:dyDescent="0.15"/>
    <row r="101" s="12" customFormat="1" x14ac:dyDescent="0.15"/>
    <row r="102" s="12" customFormat="1" x14ac:dyDescent="0.15"/>
    <row r="103" s="12" customFormat="1" x14ac:dyDescent="0.15"/>
    <row r="104" s="12" customFormat="1" x14ac:dyDescent="0.15"/>
    <row r="105" s="12" customFormat="1" x14ac:dyDescent="0.15"/>
    <row r="106" s="12" customFormat="1" x14ac:dyDescent="0.15"/>
    <row r="107" s="12" customFormat="1" x14ac:dyDescent="0.15"/>
    <row r="108" s="12" customFormat="1" x14ac:dyDescent="0.15"/>
    <row r="109" s="12" customFormat="1" x14ac:dyDescent="0.15"/>
    <row r="110" s="12" customFormat="1" x14ac:dyDescent="0.15"/>
    <row r="111" s="12" customFormat="1" x14ac:dyDescent="0.15"/>
    <row r="112" s="12" customFormat="1" x14ac:dyDescent="0.15"/>
    <row r="113" s="12" customFormat="1" x14ac:dyDescent="0.15"/>
    <row r="114" s="12" customFormat="1" x14ac:dyDescent="0.15"/>
    <row r="115" s="12" customFormat="1" x14ac:dyDescent="0.15"/>
    <row r="116" s="12" customFormat="1" x14ac:dyDescent="0.15"/>
    <row r="117" s="12" customFormat="1" x14ac:dyDescent="0.15"/>
    <row r="118" s="12" customFormat="1" x14ac:dyDescent="0.15"/>
    <row r="119" s="12" customFormat="1" x14ac:dyDescent="0.15"/>
    <row r="120" s="12" customFormat="1" x14ac:dyDescent="0.15"/>
    <row r="121" s="12" customFormat="1" x14ac:dyDescent="0.15"/>
    <row r="122" s="12" customFormat="1" x14ac:dyDescent="0.15"/>
    <row r="123" s="12" customFormat="1" x14ac:dyDescent="0.15"/>
    <row r="124" s="12" customFormat="1" x14ac:dyDescent="0.15"/>
    <row r="125" s="12" customFormat="1" x14ac:dyDescent="0.15"/>
    <row r="126" s="12" customFormat="1" x14ac:dyDescent="0.15"/>
  </sheetData>
  <sheetProtection algorithmName="SHA-512" hashValue="WGb9wZ0/LPQUpFSuZBd/Ybyuxg8lmUeCaEhW1VzF0rhU8o+Xj5PIkHScDkHGkJbdz2ypMu6FMgFEHju/wQCrwg==" saltValue="Zxha/DhXBTVVAmqWOGW1HQ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BD80D-D29B-D64B-99D1-36D8663CA75E}">
  <dimension ref="A1:AF148"/>
  <sheetViews>
    <sheetView zoomScale="120" zoomScaleNormal="120" workbookViewId="0">
      <selection activeCell="E43" sqref="E43:F43"/>
    </sheetView>
  </sheetViews>
  <sheetFormatPr baseColWidth="10" defaultRowHeight="11" x14ac:dyDescent="0.15"/>
  <cols>
    <col min="1" max="3" width="3.1640625" style="2" customWidth="1"/>
    <col min="4" max="4" width="88.83203125" style="2" customWidth="1"/>
    <col min="5" max="5" width="16.1640625" style="2" customWidth="1"/>
    <col min="6" max="6" width="12.33203125" style="2" customWidth="1"/>
    <col min="7" max="16384" width="10.83203125" style="2"/>
  </cols>
  <sheetData>
    <row r="1" spans="1:32" s="12" customFormat="1" x14ac:dyDescent="0.15"/>
    <row r="2" spans="1:32" x14ac:dyDescent="0.15">
      <c r="A2" s="1" t="s">
        <v>0</v>
      </c>
      <c r="B2" s="1"/>
      <c r="C2" s="1"/>
      <c r="D2" s="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s="12" customFormat="1" x14ac:dyDescent="0.15"/>
    <row r="4" spans="1:32" x14ac:dyDescent="0.15">
      <c r="A4" s="12"/>
      <c r="B4" s="12"/>
      <c r="C4" s="12"/>
      <c r="D4" s="3" t="s">
        <v>1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s="12" customFormat="1" x14ac:dyDescent="0.15"/>
    <row r="6" spans="1:32" x14ac:dyDescent="0.15">
      <c r="A6" s="12"/>
      <c r="B6" s="12"/>
      <c r="C6" s="18" t="s">
        <v>2</v>
      </c>
      <c r="D6" s="12" t="s">
        <v>3</v>
      </c>
      <c r="E6" s="4" t="str">
        <f>IF('Verantwoording concessiehouder'!E6="","",'Verantwoording concessiehouder'!E6)</f>
        <v/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x14ac:dyDescent="0.15">
      <c r="A7" s="11"/>
      <c r="B7" s="11"/>
      <c r="C7" s="18" t="s">
        <v>4</v>
      </c>
      <c r="D7" s="12" t="s">
        <v>5</v>
      </c>
      <c r="E7" s="5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x14ac:dyDescent="0.15">
      <c r="A8" s="12"/>
      <c r="B8" s="12"/>
      <c r="C8" s="12"/>
      <c r="D8" s="12" t="s">
        <v>6</v>
      </c>
      <c r="E8" s="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x14ac:dyDescent="0.15">
      <c r="A9" s="12"/>
      <c r="B9" s="12"/>
      <c r="C9" s="12"/>
      <c r="D9" s="12" t="s">
        <v>7</v>
      </c>
      <c r="E9" s="31" t="str">
        <f>IF('Verantwoording concessiehouder'!E9="","",'Verantwoording concessiehouder'!E9)</f>
        <v/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s="12" customFormat="1" x14ac:dyDescent="0.15">
      <c r="E10" s="21"/>
    </row>
    <row r="11" spans="1:32" s="12" customFormat="1" x14ac:dyDescent="0.15">
      <c r="A11" s="11" t="s">
        <v>8</v>
      </c>
    </row>
    <row r="12" spans="1:32" s="12" customFormat="1" x14ac:dyDescent="0.15">
      <c r="D12" s="12" t="s">
        <v>9</v>
      </c>
      <c r="E12" s="22">
        <v>44927</v>
      </c>
    </row>
    <row r="13" spans="1:32" s="12" customFormat="1" x14ac:dyDescent="0.15">
      <c r="D13" s="12" t="s">
        <v>10</v>
      </c>
      <c r="E13" s="22">
        <v>45291</v>
      </c>
    </row>
    <row r="14" spans="1:32" s="12" customFormat="1" x14ac:dyDescent="0.15"/>
    <row r="15" spans="1:32" s="12" customFormat="1" x14ac:dyDescent="0.15">
      <c r="D15" s="12" t="s">
        <v>11</v>
      </c>
      <c r="E15" s="20" t="s">
        <v>12</v>
      </c>
    </row>
    <row r="16" spans="1:32" s="12" customFormat="1" x14ac:dyDescent="0.15">
      <c r="D16" s="12" t="s">
        <v>13</v>
      </c>
      <c r="E16" s="23">
        <v>1</v>
      </c>
    </row>
    <row r="17" spans="1:32" s="12" customFormat="1" x14ac:dyDescent="0.15"/>
    <row r="18" spans="1:32" s="12" customFormat="1" x14ac:dyDescent="0.15">
      <c r="A18" s="11" t="s">
        <v>14</v>
      </c>
    </row>
    <row r="19" spans="1:32" s="12" customFormat="1" x14ac:dyDescent="0.15"/>
    <row r="20" spans="1:32" s="12" customFormat="1" x14ac:dyDescent="0.15">
      <c r="B20" s="11" t="s">
        <v>15</v>
      </c>
      <c r="E20" s="24" t="s">
        <v>16</v>
      </c>
      <c r="F20" s="11"/>
    </row>
    <row r="21" spans="1:32" s="12" customFormat="1" x14ac:dyDescent="0.15">
      <c r="C21" s="25" t="s">
        <v>17</v>
      </c>
    </row>
    <row r="22" spans="1:32" x14ac:dyDescent="0.15">
      <c r="A22" s="12"/>
      <c r="B22" s="12"/>
      <c r="C22" s="12" t="s">
        <v>18</v>
      </c>
      <c r="D22" s="12" t="s">
        <v>19</v>
      </c>
      <c r="E22" s="5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x14ac:dyDescent="0.15">
      <c r="A23" s="12"/>
      <c r="B23" s="12"/>
      <c r="C23" s="18" t="s">
        <v>20</v>
      </c>
      <c r="D23" s="12" t="s">
        <v>21</v>
      </c>
      <c r="E23" s="5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x14ac:dyDescent="0.15">
      <c r="A24" s="12"/>
      <c r="B24" s="12"/>
      <c r="C24" s="12" t="s">
        <v>22</v>
      </c>
      <c r="D24" s="12" t="s">
        <v>23</v>
      </c>
      <c r="E24" s="5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s="12" customFormat="1" x14ac:dyDescent="0.15">
      <c r="C25" s="18" t="s">
        <v>24</v>
      </c>
      <c r="D25" s="25" t="str">
        <f>"Totaal "&amp; C21</f>
        <v>Totaal Subsidies conform contract</v>
      </c>
      <c r="E25" s="13">
        <f>SUM(E22:E24)</f>
        <v>0</v>
      </c>
    </row>
    <row r="26" spans="1:32" s="12" customFormat="1" x14ac:dyDescent="0.15">
      <c r="C26" s="18"/>
      <c r="E26" s="13"/>
    </row>
    <row r="27" spans="1:32" x14ac:dyDescent="0.15">
      <c r="A27" s="12"/>
      <c r="B27" s="12"/>
      <c r="C27" s="18" t="s">
        <v>25</v>
      </c>
      <c r="D27" s="12" t="s">
        <v>26</v>
      </c>
      <c r="E27" s="5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x14ac:dyDescent="0.15">
      <c r="A28" s="12"/>
      <c r="B28" s="12"/>
      <c r="C28" s="18" t="s">
        <v>27</v>
      </c>
      <c r="D28" s="12" t="s">
        <v>28</v>
      </c>
      <c r="E28" s="5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s="12" customFormat="1" x14ac:dyDescent="0.15">
      <c r="C29" s="18"/>
    </row>
    <row r="30" spans="1:32" x14ac:dyDescent="0.15">
      <c r="A30" s="12"/>
      <c r="B30" s="12"/>
      <c r="C30" s="12" t="s">
        <v>29</v>
      </c>
      <c r="D30" s="12" t="s">
        <v>30</v>
      </c>
      <c r="E30" s="5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x14ac:dyDescent="0.15">
      <c r="A31" s="12"/>
      <c r="B31" s="12"/>
      <c r="C31" s="18" t="s">
        <v>31</v>
      </c>
      <c r="D31" s="12" t="s">
        <v>32</v>
      </c>
      <c r="E31" s="5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s="12" customFormat="1" x14ac:dyDescent="0.15">
      <c r="C32" s="18" t="s">
        <v>33</v>
      </c>
      <c r="D32" s="25" t="s">
        <v>34</v>
      </c>
      <c r="E32" s="13">
        <f>SUM(E30:E31)</f>
        <v>0</v>
      </c>
    </row>
    <row r="33" spans="1:32" x14ac:dyDescent="0.15">
      <c r="A33" s="12"/>
      <c r="B33" s="6" t="s">
        <v>35</v>
      </c>
      <c r="C33" s="6"/>
      <c r="D33" s="4"/>
      <c r="E33" s="7">
        <f>SUM(E22,E24,E27:E28,E30)</f>
        <v>0</v>
      </c>
      <c r="F33" s="8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x14ac:dyDescent="0.15">
      <c r="A34" s="12"/>
      <c r="B34" s="6" t="s">
        <v>36</v>
      </c>
      <c r="C34" s="4"/>
      <c r="D34" s="4"/>
      <c r="E34" s="9">
        <f>SUM(E25,E27:E28,E32)</f>
        <v>0</v>
      </c>
      <c r="F34" s="10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s="12" customFormat="1" x14ac:dyDescent="0.15">
      <c r="B35" s="11"/>
      <c r="C35" s="11"/>
      <c r="E35" s="13"/>
    </row>
    <row r="36" spans="1:32" x14ac:dyDescent="0.15">
      <c r="A36" s="12"/>
      <c r="B36" s="18" t="s">
        <v>37</v>
      </c>
      <c r="C36" s="11" t="s">
        <v>38</v>
      </c>
      <c r="D36" s="12"/>
      <c r="E36" s="14"/>
      <c r="F36" s="8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s="12" customFormat="1" x14ac:dyDescent="0.15">
      <c r="C37" s="11"/>
      <c r="E37" s="8"/>
    </row>
    <row r="38" spans="1:32" x14ac:dyDescent="0.15">
      <c r="A38" s="12"/>
      <c r="B38" s="11" t="s">
        <v>39</v>
      </c>
      <c r="C38" s="11"/>
      <c r="D38" s="12"/>
      <c r="E38" s="7">
        <f>SUM(E34,E36)</f>
        <v>0</v>
      </c>
      <c r="F38" s="15">
        <f>IF(E36=0,0,E38/-E36)</f>
        <v>0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s="12" customFormat="1" x14ac:dyDescent="0.15">
      <c r="B39" s="11"/>
      <c r="C39" s="11"/>
      <c r="E39" s="8"/>
      <c r="F39" s="16"/>
    </row>
    <row r="40" spans="1:32" s="12" customFormat="1" x14ac:dyDescent="0.15">
      <c r="A40" s="11" t="s">
        <v>40</v>
      </c>
    </row>
    <row r="41" spans="1:32" s="12" customFormat="1" x14ac:dyDescent="0.15"/>
    <row r="42" spans="1:32" s="12" customFormat="1" x14ac:dyDescent="0.15">
      <c r="D42" s="12" t="s">
        <v>41</v>
      </c>
      <c r="E42" s="26">
        <f>MAX(0,(-E36-E33))</f>
        <v>0</v>
      </c>
    </row>
    <row r="43" spans="1:32" x14ac:dyDescent="0.15">
      <c r="A43" s="12"/>
      <c r="B43" s="12"/>
      <c r="C43" s="12"/>
      <c r="D43" s="12" t="s">
        <v>42</v>
      </c>
      <c r="E43" s="5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s="12" customFormat="1" x14ac:dyDescent="0.15">
      <c r="D44" s="12" t="s">
        <v>43</v>
      </c>
      <c r="E44" s="26">
        <f>MIN(E42,E43)</f>
        <v>0</v>
      </c>
    </row>
    <row r="45" spans="1:32" s="12" customFormat="1" x14ac:dyDescent="0.15">
      <c r="D45" s="12" t="s">
        <v>44</v>
      </c>
      <c r="E45" s="26">
        <f>E38+E44</f>
        <v>0</v>
      </c>
      <c r="F45" s="27">
        <f>IF(E36=0,0,E45/-E36)</f>
        <v>0</v>
      </c>
    </row>
    <row r="46" spans="1:32" s="12" customFormat="1" x14ac:dyDescent="0.15">
      <c r="D46" s="12" t="s">
        <v>45</v>
      </c>
      <c r="E46" s="26">
        <f>IF(E45&gt;0,E45,0)</f>
        <v>0</v>
      </c>
      <c r="F46" s="27"/>
    </row>
    <row r="47" spans="1:32" s="12" customFormat="1" x14ac:dyDescent="0.15">
      <c r="E47" s="26"/>
      <c r="F47" s="27"/>
    </row>
    <row r="48" spans="1:32" x14ac:dyDescent="0.15">
      <c r="A48" s="12"/>
      <c r="B48" s="12"/>
      <c r="C48" s="18"/>
      <c r="D48" s="6" t="s">
        <v>46</v>
      </c>
      <c r="E48" s="19">
        <f>MAX(0,(E44-E46))</f>
        <v>0</v>
      </c>
      <c r="F48" s="11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x14ac:dyDescent="0.15">
      <c r="A49" s="12"/>
      <c r="B49" s="12"/>
      <c r="C49" s="12"/>
      <c r="D49" s="2" t="s">
        <v>47</v>
      </c>
      <c r="E49" s="17">
        <f>E38+E48</f>
        <v>0</v>
      </c>
      <c r="F49" s="27">
        <f>IF(E36=0,0,E49/-E36)</f>
        <v>0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s="12" customFormat="1" x14ac:dyDescent="0.15">
      <c r="E50" s="26"/>
    </row>
    <row r="51" spans="1:32" s="12" customFormat="1" x14ac:dyDescent="0.15"/>
    <row r="52" spans="1:32" s="12" customFormat="1" x14ac:dyDescent="0.15"/>
    <row r="53" spans="1:32" s="12" customFormat="1" x14ac:dyDescent="0.15"/>
    <row r="54" spans="1:32" s="12" customFormat="1" x14ac:dyDescent="0.15"/>
    <row r="55" spans="1:32" s="12" customFormat="1" x14ac:dyDescent="0.15"/>
    <row r="56" spans="1:32" s="12" customFormat="1" x14ac:dyDescent="0.15"/>
    <row r="57" spans="1:32" s="12" customFormat="1" x14ac:dyDescent="0.15"/>
    <row r="58" spans="1:32" s="12" customFormat="1" x14ac:dyDescent="0.15"/>
    <row r="59" spans="1:32" s="12" customFormat="1" x14ac:dyDescent="0.15"/>
    <row r="60" spans="1:32" s="12" customFormat="1" x14ac:dyDescent="0.15"/>
    <row r="61" spans="1:32" s="12" customFormat="1" x14ac:dyDescent="0.15"/>
    <row r="62" spans="1:32" s="12" customFormat="1" x14ac:dyDescent="0.15"/>
    <row r="63" spans="1:32" s="12" customFormat="1" x14ac:dyDescent="0.15"/>
    <row r="64" spans="1:32" s="12" customFormat="1" x14ac:dyDescent="0.15"/>
    <row r="65" s="12" customFormat="1" x14ac:dyDescent="0.15"/>
    <row r="66" s="12" customFormat="1" x14ac:dyDescent="0.15"/>
    <row r="67" s="12" customFormat="1" x14ac:dyDescent="0.15"/>
    <row r="68" s="12" customFormat="1" x14ac:dyDescent="0.15"/>
    <row r="69" s="12" customFormat="1" x14ac:dyDescent="0.15"/>
    <row r="70" s="12" customFormat="1" x14ac:dyDescent="0.15"/>
    <row r="71" s="12" customFormat="1" x14ac:dyDescent="0.15"/>
    <row r="72" s="12" customFormat="1" x14ac:dyDescent="0.15"/>
    <row r="73" s="12" customFormat="1" x14ac:dyDescent="0.15"/>
    <row r="74" s="12" customFormat="1" x14ac:dyDescent="0.15"/>
    <row r="75" s="12" customFormat="1" x14ac:dyDescent="0.15"/>
    <row r="76" s="12" customFormat="1" x14ac:dyDescent="0.15"/>
    <row r="77" s="12" customFormat="1" x14ac:dyDescent="0.15"/>
    <row r="78" s="12" customFormat="1" x14ac:dyDescent="0.15"/>
    <row r="79" s="12" customFormat="1" x14ac:dyDescent="0.15"/>
    <row r="80" s="12" customFormat="1" x14ac:dyDescent="0.15"/>
    <row r="81" s="12" customFormat="1" x14ac:dyDescent="0.15"/>
    <row r="82" s="12" customFormat="1" x14ac:dyDescent="0.15"/>
    <row r="83" s="12" customFormat="1" x14ac:dyDescent="0.15"/>
    <row r="84" s="12" customFormat="1" x14ac:dyDescent="0.15"/>
    <row r="85" s="12" customFormat="1" x14ac:dyDescent="0.15"/>
    <row r="86" s="12" customFormat="1" x14ac:dyDescent="0.15"/>
    <row r="87" s="12" customFormat="1" x14ac:dyDescent="0.15"/>
    <row r="88" s="12" customFormat="1" x14ac:dyDescent="0.15"/>
    <row r="89" s="12" customFormat="1" x14ac:dyDescent="0.15"/>
    <row r="90" s="12" customFormat="1" x14ac:dyDescent="0.15"/>
    <row r="91" s="12" customFormat="1" x14ac:dyDescent="0.15"/>
    <row r="92" s="12" customFormat="1" x14ac:dyDescent="0.15"/>
    <row r="93" s="12" customFormat="1" x14ac:dyDescent="0.15"/>
    <row r="94" s="12" customFormat="1" x14ac:dyDescent="0.15"/>
    <row r="95" s="12" customFormat="1" x14ac:dyDescent="0.15"/>
    <row r="96" s="12" customFormat="1" x14ac:dyDescent="0.15"/>
    <row r="97" s="12" customFormat="1" x14ac:dyDescent="0.15"/>
    <row r="98" s="12" customFormat="1" x14ac:dyDescent="0.15"/>
    <row r="99" s="12" customFormat="1" x14ac:dyDescent="0.15"/>
    <row r="100" s="12" customFormat="1" x14ac:dyDescent="0.15"/>
    <row r="101" s="12" customFormat="1" x14ac:dyDescent="0.15"/>
    <row r="102" s="12" customFormat="1" x14ac:dyDescent="0.15"/>
    <row r="103" s="12" customFormat="1" x14ac:dyDescent="0.15"/>
    <row r="104" s="12" customFormat="1" x14ac:dyDescent="0.15"/>
    <row r="105" s="12" customFormat="1" x14ac:dyDescent="0.15"/>
    <row r="106" s="12" customFormat="1" x14ac:dyDescent="0.15"/>
    <row r="107" s="12" customFormat="1" x14ac:dyDescent="0.15"/>
    <row r="108" s="12" customFormat="1" x14ac:dyDescent="0.15"/>
    <row r="109" s="12" customFormat="1" x14ac:dyDescent="0.15"/>
    <row r="110" s="12" customFormat="1" x14ac:dyDescent="0.15"/>
    <row r="111" s="12" customFormat="1" x14ac:dyDescent="0.15"/>
    <row r="112" s="12" customFormat="1" x14ac:dyDescent="0.15"/>
    <row r="113" s="12" customFormat="1" x14ac:dyDescent="0.15"/>
    <row r="114" s="12" customFormat="1" x14ac:dyDescent="0.15"/>
    <row r="115" s="12" customFormat="1" x14ac:dyDescent="0.15"/>
    <row r="116" s="12" customFormat="1" x14ac:dyDescent="0.15"/>
    <row r="117" s="12" customFormat="1" x14ac:dyDescent="0.15"/>
    <row r="118" s="12" customFormat="1" x14ac:dyDescent="0.15"/>
    <row r="119" s="12" customFormat="1" x14ac:dyDescent="0.15"/>
    <row r="120" s="12" customFormat="1" x14ac:dyDescent="0.15"/>
    <row r="121" s="12" customFormat="1" x14ac:dyDescent="0.15"/>
    <row r="122" s="12" customFormat="1" x14ac:dyDescent="0.15"/>
    <row r="123" s="12" customFormat="1" x14ac:dyDescent="0.15"/>
    <row r="124" s="12" customFormat="1" x14ac:dyDescent="0.15"/>
    <row r="125" s="12" customFormat="1" x14ac:dyDescent="0.15"/>
    <row r="126" s="12" customFormat="1" x14ac:dyDescent="0.15"/>
    <row r="127" s="12" customFormat="1" x14ac:dyDescent="0.15"/>
    <row r="128" s="12" customFormat="1" x14ac:dyDescent="0.15"/>
    <row r="129" s="12" customFormat="1" x14ac:dyDescent="0.15"/>
    <row r="130" s="12" customFormat="1" x14ac:dyDescent="0.15"/>
    <row r="131" s="12" customFormat="1" x14ac:dyDescent="0.15"/>
    <row r="132" s="12" customFormat="1" x14ac:dyDescent="0.15"/>
    <row r="133" s="12" customFormat="1" x14ac:dyDescent="0.15"/>
    <row r="134" s="12" customFormat="1" x14ac:dyDescent="0.15"/>
    <row r="135" s="12" customFormat="1" x14ac:dyDescent="0.15"/>
    <row r="136" s="12" customFormat="1" x14ac:dyDescent="0.15"/>
    <row r="137" s="12" customFormat="1" x14ac:dyDescent="0.15"/>
    <row r="138" s="12" customFormat="1" x14ac:dyDescent="0.15"/>
    <row r="139" s="12" customFormat="1" x14ac:dyDescent="0.15"/>
    <row r="140" s="12" customFormat="1" x14ac:dyDescent="0.15"/>
    <row r="141" s="12" customFormat="1" x14ac:dyDescent="0.15"/>
    <row r="142" s="12" customFormat="1" x14ac:dyDescent="0.15"/>
    <row r="143" s="12" customFormat="1" x14ac:dyDescent="0.15"/>
    <row r="144" s="12" customFormat="1" x14ac:dyDescent="0.15"/>
    <row r="145" s="12" customFormat="1" x14ac:dyDescent="0.15"/>
    <row r="146" s="12" customFormat="1" x14ac:dyDescent="0.15"/>
    <row r="147" s="12" customFormat="1" x14ac:dyDescent="0.15"/>
    <row r="148" s="12" customFormat="1" x14ac:dyDescent="0.15"/>
  </sheetData>
  <sheetProtection algorithmName="SHA-512" hashValue="kMnXLWDhmYFe1u5Njhp8x1Ng76CSODCYv5VN8EzMSIj5uAckMyY41bQZdKnObxlBLqjdKzTjm2tUNHq39vFZyA==" saltValue="cRDH8piKxHe5TFN0Ug6b/w==" spinCount="100000" sheet="1" objects="1" scenarios="1"/>
  <dataValidations count="2">
    <dataValidation allowBlank="1" showInputMessage="1" showErrorMessage="1" promptTitle="Daadwerkelijke kosten 2023" prompt="Negatieve waarde invoeren" sqref="E36" xr:uid="{23630AE6-E69B-E74B-BDD7-AECED8237517}"/>
    <dataValidation allowBlank="1" showInputMessage="1" showErrorMessage="1" promptTitle="Maximale TVOV 2023" prompt="Neem maximale TVOV 2023 voor de concessie over van de toekenningsbeschikking van IenW (aan de concessieverlener)." sqref="E43" xr:uid="{DD33EE97-744F-FB46-8A16-B84DE956DB38}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9FB52-61CF-E741-AAA6-8CC10DB2511D}">
  <dimension ref="A1:AF148"/>
  <sheetViews>
    <sheetView zoomScale="120" zoomScaleNormal="120" workbookViewId="0">
      <selection activeCell="E43" sqref="E43:F43"/>
    </sheetView>
  </sheetViews>
  <sheetFormatPr baseColWidth="10" defaultRowHeight="11" x14ac:dyDescent="0.15"/>
  <cols>
    <col min="1" max="3" width="3.1640625" style="2" customWidth="1"/>
    <col min="4" max="4" width="88.83203125" style="2" customWidth="1"/>
    <col min="5" max="5" width="16.1640625" style="2" customWidth="1"/>
    <col min="6" max="6" width="12.33203125" style="2" customWidth="1"/>
    <col min="7" max="16384" width="10.83203125" style="2"/>
  </cols>
  <sheetData>
    <row r="1" spans="1:32" s="12" customFormat="1" x14ac:dyDescent="0.15"/>
    <row r="2" spans="1:32" x14ac:dyDescent="0.15">
      <c r="A2" s="1" t="s">
        <v>0</v>
      </c>
      <c r="B2" s="1"/>
      <c r="C2" s="1"/>
      <c r="D2" s="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s="12" customFormat="1" x14ac:dyDescent="0.15"/>
    <row r="4" spans="1:32" x14ac:dyDescent="0.15">
      <c r="A4" s="12"/>
      <c r="B4" s="12"/>
      <c r="C4" s="12"/>
      <c r="D4" s="3" t="s">
        <v>1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s="12" customFormat="1" x14ac:dyDescent="0.15"/>
    <row r="6" spans="1:32" x14ac:dyDescent="0.15">
      <c r="A6" s="12"/>
      <c r="B6" s="12"/>
      <c r="C6" s="18" t="s">
        <v>2</v>
      </c>
      <c r="D6" s="12" t="s">
        <v>3</v>
      </c>
      <c r="E6" s="4" t="str">
        <f>IF('Verantwoording concessiehouder'!E6="","",'Verantwoording concessiehouder'!E6)</f>
        <v/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x14ac:dyDescent="0.15">
      <c r="A7" s="11"/>
      <c r="B7" s="11"/>
      <c r="C7" s="18" t="s">
        <v>4</v>
      </c>
      <c r="D7" s="12" t="s">
        <v>5</v>
      </c>
      <c r="E7" s="5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x14ac:dyDescent="0.15">
      <c r="A8" s="12"/>
      <c r="B8" s="12"/>
      <c r="C8" s="12"/>
      <c r="D8" s="12" t="s">
        <v>6</v>
      </c>
      <c r="E8" s="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x14ac:dyDescent="0.15">
      <c r="A9" s="12"/>
      <c r="B9" s="12"/>
      <c r="C9" s="12"/>
      <c r="D9" s="12" t="s">
        <v>7</v>
      </c>
      <c r="E9" s="31" t="str">
        <f>IF('Verantwoording concessiehouder'!E9="","",'Verantwoording concessiehouder'!E9)</f>
        <v/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s="12" customFormat="1" x14ac:dyDescent="0.15">
      <c r="E10" s="21"/>
    </row>
    <row r="11" spans="1:32" s="12" customFormat="1" x14ac:dyDescent="0.15">
      <c r="A11" s="11" t="s">
        <v>8</v>
      </c>
    </row>
    <row r="12" spans="1:32" s="12" customFormat="1" x14ac:dyDescent="0.15">
      <c r="D12" s="12" t="s">
        <v>9</v>
      </c>
      <c r="E12" s="22">
        <v>44927</v>
      </c>
    </row>
    <row r="13" spans="1:32" s="12" customFormat="1" x14ac:dyDescent="0.15">
      <c r="D13" s="12" t="s">
        <v>10</v>
      </c>
      <c r="E13" s="22">
        <v>45291</v>
      </c>
    </row>
    <row r="14" spans="1:32" s="12" customFormat="1" x14ac:dyDescent="0.15"/>
    <row r="15" spans="1:32" s="12" customFormat="1" x14ac:dyDescent="0.15">
      <c r="D15" s="12" t="s">
        <v>11</v>
      </c>
      <c r="E15" s="20" t="s">
        <v>12</v>
      </c>
    </row>
    <row r="16" spans="1:32" s="12" customFormat="1" x14ac:dyDescent="0.15">
      <c r="D16" s="12" t="s">
        <v>13</v>
      </c>
      <c r="E16" s="23">
        <v>1</v>
      </c>
    </row>
    <row r="17" spans="1:32" s="12" customFormat="1" x14ac:dyDescent="0.15"/>
    <row r="18" spans="1:32" s="12" customFormat="1" x14ac:dyDescent="0.15">
      <c r="A18" s="11" t="s">
        <v>14</v>
      </c>
    </row>
    <row r="19" spans="1:32" s="12" customFormat="1" x14ac:dyDescent="0.15"/>
    <row r="20" spans="1:32" s="12" customFormat="1" x14ac:dyDescent="0.15">
      <c r="B20" s="11" t="s">
        <v>15</v>
      </c>
      <c r="E20" s="24" t="s">
        <v>16</v>
      </c>
      <c r="F20" s="11"/>
    </row>
    <row r="21" spans="1:32" s="12" customFormat="1" x14ac:dyDescent="0.15">
      <c r="C21" s="25" t="s">
        <v>17</v>
      </c>
    </row>
    <row r="22" spans="1:32" x14ac:dyDescent="0.15">
      <c r="A22" s="12"/>
      <c r="B22" s="12"/>
      <c r="C22" s="12" t="s">
        <v>18</v>
      </c>
      <c r="D22" s="12" t="s">
        <v>19</v>
      </c>
      <c r="E22" s="5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x14ac:dyDescent="0.15">
      <c r="A23" s="12"/>
      <c r="B23" s="12"/>
      <c r="C23" s="18" t="s">
        <v>20</v>
      </c>
      <c r="D23" s="12" t="s">
        <v>21</v>
      </c>
      <c r="E23" s="5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x14ac:dyDescent="0.15">
      <c r="A24" s="12"/>
      <c r="B24" s="12"/>
      <c r="C24" s="12" t="s">
        <v>22</v>
      </c>
      <c r="D24" s="12" t="s">
        <v>23</v>
      </c>
      <c r="E24" s="5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s="12" customFormat="1" x14ac:dyDescent="0.15">
      <c r="C25" s="18" t="s">
        <v>24</v>
      </c>
      <c r="D25" s="25" t="str">
        <f>"Totaal "&amp; C21</f>
        <v>Totaal Subsidies conform contract</v>
      </c>
      <c r="E25" s="13">
        <f>SUM(E22:E24)</f>
        <v>0</v>
      </c>
    </row>
    <row r="26" spans="1:32" s="12" customFormat="1" x14ac:dyDescent="0.15">
      <c r="C26" s="18"/>
      <c r="E26" s="13"/>
    </row>
    <row r="27" spans="1:32" x14ac:dyDescent="0.15">
      <c r="A27" s="12"/>
      <c r="B27" s="12"/>
      <c r="C27" s="18" t="s">
        <v>25</v>
      </c>
      <c r="D27" s="12" t="s">
        <v>26</v>
      </c>
      <c r="E27" s="5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x14ac:dyDescent="0.15">
      <c r="A28" s="12"/>
      <c r="B28" s="12"/>
      <c r="C28" s="18" t="s">
        <v>27</v>
      </c>
      <c r="D28" s="12" t="s">
        <v>28</v>
      </c>
      <c r="E28" s="5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s="12" customFormat="1" x14ac:dyDescent="0.15">
      <c r="C29" s="18"/>
    </row>
    <row r="30" spans="1:32" x14ac:dyDescent="0.15">
      <c r="A30" s="12"/>
      <c r="B30" s="12"/>
      <c r="C30" s="12" t="s">
        <v>29</v>
      </c>
      <c r="D30" s="12" t="s">
        <v>30</v>
      </c>
      <c r="E30" s="5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x14ac:dyDescent="0.15">
      <c r="A31" s="12"/>
      <c r="B31" s="12"/>
      <c r="C31" s="18" t="s">
        <v>31</v>
      </c>
      <c r="D31" s="12" t="s">
        <v>32</v>
      </c>
      <c r="E31" s="5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s="12" customFormat="1" x14ac:dyDescent="0.15">
      <c r="C32" s="18" t="s">
        <v>33</v>
      </c>
      <c r="D32" s="25" t="s">
        <v>34</v>
      </c>
      <c r="E32" s="13">
        <f>SUM(E30:E31)</f>
        <v>0</v>
      </c>
    </row>
    <row r="33" spans="1:32" x14ac:dyDescent="0.15">
      <c r="A33" s="12"/>
      <c r="B33" s="6" t="s">
        <v>35</v>
      </c>
      <c r="C33" s="6"/>
      <c r="D33" s="4"/>
      <c r="E33" s="7">
        <f>SUM(E22,E24,E27:E28,E30)</f>
        <v>0</v>
      </c>
      <c r="F33" s="8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x14ac:dyDescent="0.15">
      <c r="A34" s="12"/>
      <c r="B34" s="6" t="s">
        <v>36</v>
      </c>
      <c r="C34" s="4"/>
      <c r="D34" s="4"/>
      <c r="E34" s="9">
        <f>SUM(E25,E27:E28,E32)</f>
        <v>0</v>
      </c>
      <c r="F34" s="10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s="12" customFormat="1" x14ac:dyDescent="0.15">
      <c r="B35" s="11"/>
      <c r="C35" s="11"/>
      <c r="E35" s="13"/>
    </row>
    <row r="36" spans="1:32" x14ac:dyDescent="0.15">
      <c r="A36" s="12"/>
      <c r="B36" s="18" t="s">
        <v>37</v>
      </c>
      <c r="C36" s="11" t="s">
        <v>38</v>
      </c>
      <c r="D36" s="12"/>
      <c r="E36" s="14"/>
      <c r="F36" s="8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s="12" customFormat="1" x14ac:dyDescent="0.15">
      <c r="C37" s="11"/>
      <c r="E37" s="8"/>
    </row>
    <row r="38" spans="1:32" x14ac:dyDescent="0.15">
      <c r="A38" s="12"/>
      <c r="B38" s="11" t="s">
        <v>39</v>
      </c>
      <c r="C38" s="11"/>
      <c r="D38" s="12"/>
      <c r="E38" s="7">
        <f>SUM(E34,E36)</f>
        <v>0</v>
      </c>
      <c r="F38" s="15">
        <f>IF(E36=0,0,E38/-E36)</f>
        <v>0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s="12" customFormat="1" x14ac:dyDescent="0.15">
      <c r="B39" s="11"/>
      <c r="C39" s="11"/>
      <c r="E39" s="8"/>
      <c r="F39" s="16"/>
    </row>
    <row r="40" spans="1:32" s="12" customFormat="1" x14ac:dyDescent="0.15">
      <c r="A40" s="11" t="s">
        <v>40</v>
      </c>
    </row>
    <row r="41" spans="1:32" s="12" customFormat="1" x14ac:dyDescent="0.15"/>
    <row r="42" spans="1:32" s="12" customFormat="1" x14ac:dyDescent="0.15">
      <c r="D42" s="12" t="s">
        <v>41</v>
      </c>
      <c r="E42" s="26">
        <f>MAX(0,(-E36-E33))</f>
        <v>0</v>
      </c>
    </row>
    <row r="43" spans="1:32" x14ac:dyDescent="0.15">
      <c r="A43" s="12"/>
      <c r="B43" s="12"/>
      <c r="C43" s="12"/>
      <c r="D43" s="12" t="s">
        <v>42</v>
      </c>
      <c r="E43" s="5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s="12" customFormat="1" x14ac:dyDescent="0.15">
      <c r="D44" s="12" t="s">
        <v>43</v>
      </c>
      <c r="E44" s="26">
        <f>MIN(E42,E43)</f>
        <v>0</v>
      </c>
    </row>
    <row r="45" spans="1:32" s="12" customFormat="1" x14ac:dyDescent="0.15">
      <c r="D45" s="12" t="s">
        <v>44</v>
      </c>
      <c r="E45" s="26">
        <f>E38+E44</f>
        <v>0</v>
      </c>
      <c r="F45" s="27">
        <f>IF(E36=0,0,E45/-E36)</f>
        <v>0</v>
      </c>
    </row>
    <row r="46" spans="1:32" s="12" customFormat="1" x14ac:dyDescent="0.15">
      <c r="D46" s="12" t="s">
        <v>45</v>
      </c>
      <c r="E46" s="26">
        <f>IF(E45&gt;0,E45,0)</f>
        <v>0</v>
      </c>
      <c r="F46" s="27"/>
    </row>
    <row r="47" spans="1:32" s="12" customFormat="1" x14ac:dyDescent="0.15">
      <c r="E47" s="26"/>
      <c r="F47" s="27"/>
    </row>
    <row r="48" spans="1:32" x14ac:dyDescent="0.15">
      <c r="A48" s="12"/>
      <c r="B48" s="12"/>
      <c r="C48" s="18"/>
      <c r="D48" s="6" t="s">
        <v>46</v>
      </c>
      <c r="E48" s="19">
        <f>MAX(0,(E44-E46))</f>
        <v>0</v>
      </c>
      <c r="F48" s="11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x14ac:dyDescent="0.15">
      <c r="A49" s="12"/>
      <c r="B49" s="12"/>
      <c r="C49" s="12"/>
      <c r="D49" s="2" t="s">
        <v>47</v>
      </c>
      <c r="E49" s="17">
        <f>E38+E48</f>
        <v>0</v>
      </c>
      <c r="F49" s="27">
        <f>IF(E36=0,0,E49/-E36)</f>
        <v>0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s="12" customFormat="1" x14ac:dyDescent="0.15">
      <c r="E50" s="26"/>
    </row>
    <row r="51" spans="1:32" s="12" customFormat="1" x14ac:dyDescent="0.15"/>
    <row r="52" spans="1:32" s="12" customFormat="1" x14ac:dyDescent="0.15"/>
    <row r="53" spans="1:32" s="12" customFormat="1" x14ac:dyDescent="0.15"/>
    <row r="54" spans="1:32" s="12" customFormat="1" x14ac:dyDescent="0.15"/>
    <row r="55" spans="1:32" s="12" customFormat="1" x14ac:dyDescent="0.15"/>
    <row r="56" spans="1:32" s="12" customFormat="1" x14ac:dyDescent="0.15"/>
    <row r="57" spans="1:32" s="12" customFormat="1" x14ac:dyDescent="0.15"/>
    <row r="58" spans="1:32" s="12" customFormat="1" x14ac:dyDescent="0.15"/>
    <row r="59" spans="1:32" s="12" customFormat="1" x14ac:dyDescent="0.15"/>
    <row r="60" spans="1:32" s="12" customFormat="1" x14ac:dyDescent="0.15"/>
    <row r="61" spans="1:32" s="12" customFormat="1" x14ac:dyDescent="0.15"/>
    <row r="62" spans="1:32" s="12" customFormat="1" x14ac:dyDescent="0.15"/>
    <row r="63" spans="1:32" s="12" customFormat="1" x14ac:dyDescent="0.15"/>
    <row r="64" spans="1:32" s="12" customFormat="1" x14ac:dyDescent="0.15"/>
    <row r="65" s="12" customFormat="1" x14ac:dyDescent="0.15"/>
    <row r="66" s="12" customFormat="1" x14ac:dyDescent="0.15"/>
    <row r="67" s="12" customFormat="1" x14ac:dyDescent="0.15"/>
    <row r="68" s="12" customFormat="1" x14ac:dyDescent="0.15"/>
    <row r="69" s="12" customFormat="1" x14ac:dyDescent="0.15"/>
    <row r="70" s="12" customFormat="1" x14ac:dyDescent="0.15"/>
    <row r="71" s="12" customFormat="1" x14ac:dyDescent="0.15"/>
    <row r="72" s="12" customFormat="1" x14ac:dyDescent="0.15"/>
    <row r="73" s="12" customFormat="1" x14ac:dyDescent="0.15"/>
    <row r="74" s="12" customFormat="1" x14ac:dyDescent="0.15"/>
    <row r="75" s="12" customFormat="1" x14ac:dyDescent="0.15"/>
    <row r="76" s="12" customFormat="1" x14ac:dyDescent="0.15"/>
    <row r="77" s="12" customFormat="1" x14ac:dyDescent="0.15"/>
    <row r="78" s="12" customFormat="1" x14ac:dyDescent="0.15"/>
    <row r="79" s="12" customFormat="1" x14ac:dyDescent="0.15"/>
    <row r="80" s="12" customFormat="1" x14ac:dyDescent="0.15"/>
    <row r="81" s="12" customFormat="1" x14ac:dyDescent="0.15"/>
    <row r="82" s="12" customFormat="1" x14ac:dyDescent="0.15"/>
    <row r="83" s="12" customFormat="1" x14ac:dyDescent="0.15"/>
    <row r="84" s="12" customFormat="1" x14ac:dyDescent="0.15"/>
    <row r="85" s="12" customFormat="1" x14ac:dyDescent="0.15"/>
    <row r="86" s="12" customFormat="1" x14ac:dyDescent="0.15"/>
    <row r="87" s="12" customFormat="1" x14ac:dyDescent="0.15"/>
    <row r="88" s="12" customFormat="1" x14ac:dyDescent="0.15"/>
    <row r="89" s="12" customFormat="1" x14ac:dyDescent="0.15"/>
    <row r="90" s="12" customFormat="1" x14ac:dyDescent="0.15"/>
    <row r="91" s="12" customFormat="1" x14ac:dyDescent="0.15"/>
    <row r="92" s="12" customFormat="1" x14ac:dyDescent="0.15"/>
    <row r="93" s="12" customFormat="1" x14ac:dyDescent="0.15"/>
    <row r="94" s="12" customFormat="1" x14ac:dyDescent="0.15"/>
    <row r="95" s="12" customFormat="1" x14ac:dyDescent="0.15"/>
    <row r="96" s="12" customFormat="1" x14ac:dyDescent="0.15"/>
    <row r="97" s="12" customFormat="1" x14ac:dyDescent="0.15"/>
    <row r="98" s="12" customFormat="1" x14ac:dyDescent="0.15"/>
    <row r="99" s="12" customFormat="1" x14ac:dyDescent="0.15"/>
    <row r="100" s="12" customFormat="1" x14ac:dyDescent="0.15"/>
    <row r="101" s="12" customFormat="1" x14ac:dyDescent="0.15"/>
    <row r="102" s="12" customFormat="1" x14ac:dyDescent="0.15"/>
    <row r="103" s="12" customFormat="1" x14ac:dyDescent="0.15"/>
    <row r="104" s="12" customFormat="1" x14ac:dyDescent="0.15"/>
    <row r="105" s="12" customFormat="1" x14ac:dyDescent="0.15"/>
    <row r="106" s="12" customFormat="1" x14ac:dyDescent="0.15"/>
    <row r="107" s="12" customFormat="1" x14ac:dyDescent="0.15"/>
    <row r="108" s="12" customFormat="1" x14ac:dyDescent="0.15"/>
    <row r="109" s="12" customFormat="1" x14ac:dyDescent="0.15"/>
    <row r="110" s="12" customFormat="1" x14ac:dyDescent="0.15"/>
    <row r="111" s="12" customFormat="1" x14ac:dyDescent="0.15"/>
    <row r="112" s="12" customFormat="1" x14ac:dyDescent="0.15"/>
    <row r="113" s="12" customFormat="1" x14ac:dyDescent="0.15"/>
    <row r="114" s="12" customFormat="1" x14ac:dyDescent="0.15"/>
    <row r="115" s="12" customFormat="1" x14ac:dyDescent="0.15"/>
    <row r="116" s="12" customFormat="1" x14ac:dyDescent="0.15"/>
    <row r="117" s="12" customFormat="1" x14ac:dyDescent="0.15"/>
    <row r="118" s="12" customFormat="1" x14ac:dyDescent="0.15"/>
    <row r="119" s="12" customFormat="1" x14ac:dyDescent="0.15"/>
    <row r="120" s="12" customFormat="1" x14ac:dyDescent="0.15"/>
    <row r="121" s="12" customFormat="1" x14ac:dyDescent="0.15"/>
    <row r="122" s="12" customFormat="1" x14ac:dyDescent="0.15"/>
    <row r="123" s="12" customFormat="1" x14ac:dyDescent="0.15"/>
    <row r="124" s="12" customFormat="1" x14ac:dyDescent="0.15"/>
    <row r="125" s="12" customFormat="1" x14ac:dyDescent="0.15"/>
    <row r="126" s="12" customFormat="1" x14ac:dyDescent="0.15"/>
    <row r="127" s="12" customFormat="1" x14ac:dyDescent="0.15"/>
    <row r="128" s="12" customFormat="1" x14ac:dyDescent="0.15"/>
    <row r="129" s="12" customFormat="1" x14ac:dyDescent="0.15"/>
    <row r="130" s="12" customFormat="1" x14ac:dyDescent="0.15"/>
    <row r="131" s="12" customFormat="1" x14ac:dyDescent="0.15"/>
    <row r="132" s="12" customFormat="1" x14ac:dyDescent="0.15"/>
    <row r="133" s="12" customFormat="1" x14ac:dyDescent="0.15"/>
    <row r="134" s="12" customFormat="1" x14ac:dyDescent="0.15"/>
    <row r="135" s="12" customFormat="1" x14ac:dyDescent="0.15"/>
    <row r="136" s="12" customFormat="1" x14ac:dyDescent="0.15"/>
    <row r="137" s="12" customFormat="1" x14ac:dyDescent="0.15"/>
    <row r="138" s="12" customFormat="1" x14ac:dyDescent="0.15"/>
    <row r="139" s="12" customFormat="1" x14ac:dyDescent="0.15"/>
    <row r="140" s="12" customFormat="1" x14ac:dyDescent="0.15"/>
    <row r="141" s="12" customFormat="1" x14ac:dyDescent="0.15"/>
    <row r="142" s="12" customFormat="1" x14ac:dyDescent="0.15"/>
    <row r="143" s="12" customFormat="1" x14ac:dyDescent="0.15"/>
    <row r="144" s="12" customFormat="1" x14ac:dyDescent="0.15"/>
    <row r="145" s="12" customFormat="1" x14ac:dyDescent="0.15"/>
    <row r="146" s="12" customFormat="1" x14ac:dyDescent="0.15"/>
    <row r="147" s="12" customFormat="1" x14ac:dyDescent="0.15"/>
    <row r="148" s="12" customFormat="1" x14ac:dyDescent="0.15"/>
  </sheetData>
  <sheetProtection algorithmName="SHA-512" hashValue="kMnXLWDhmYFe1u5Njhp8x1Ng76CSODCYv5VN8EzMSIj5uAckMyY41bQZdKnObxlBLqjdKzTjm2tUNHq39vFZyA==" saltValue="cRDH8piKxHe5TFN0Ug6b/w==" spinCount="100000" sheet="1" objects="1" scenarios="1"/>
  <dataValidations count="2">
    <dataValidation allowBlank="1" showInputMessage="1" showErrorMessage="1" promptTitle="Maximale TVOV 2023" prompt="Neem maximale TVOV 2023 voor de concessie over van de toekenningsbeschikking van IenW (aan de concessieverlener)." sqref="E43" xr:uid="{06D02795-5EE4-1843-89A7-25EB1E9FEEE2}"/>
    <dataValidation allowBlank="1" showInputMessage="1" showErrorMessage="1" promptTitle="Daadwerkelijke kosten 2023" prompt="Negatieve waarde invoeren" sqref="E36" xr:uid="{8A0FE735-B5B4-8045-A1A7-9426CDF323B4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4C63E-B963-A440-A1C8-8F45A1EC82AB}">
  <dimension ref="A1:AF148"/>
  <sheetViews>
    <sheetView zoomScale="120" zoomScaleNormal="120" workbookViewId="0">
      <selection activeCell="E43" sqref="E43"/>
    </sheetView>
  </sheetViews>
  <sheetFormatPr baseColWidth="10" defaultRowHeight="11" x14ac:dyDescent="0.15"/>
  <cols>
    <col min="1" max="3" width="3.1640625" style="2" customWidth="1"/>
    <col min="4" max="4" width="88.83203125" style="2" customWidth="1"/>
    <col min="5" max="5" width="16.1640625" style="2" customWidth="1"/>
    <col min="6" max="6" width="12.33203125" style="2" customWidth="1"/>
    <col min="7" max="16384" width="10.83203125" style="2"/>
  </cols>
  <sheetData>
    <row r="1" spans="1:32" s="12" customFormat="1" x14ac:dyDescent="0.15"/>
    <row r="2" spans="1:32" x14ac:dyDescent="0.15">
      <c r="A2" s="1" t="s">
        <v>0</v>
      </c>
      <c r="B2" s="1"/>
      <c r="C2" s="1"/>
      <c r="D2" s="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s="12" customFormat="1" x14ac:dyDescent="0.15"/>
    <row r="4" spans="1:32" x14ac:dyDescent="0.15">
      <c r="A4" s="12"/>
      <c r="B4" s="12"/>
      <c r="C4" s="12"/>
      <c r="D4" s="3" t="s">
        <v>1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s="12" customFormat="1" x14ac:dyDescent="0.15"/>
    <row r="6" spans="1:32" x14ac:dyDescent="0.15">
      <c r="A6" s="12"/>
      <c r="B6" s="12"/>
      <c r="C6" s="18" t="s">
        <v>2</v>
      </c>
      <c r="D6" s="12" t="s">
        <v>3</v>
      </c>
      <c r="E6" s="4" t="str">
        <f>IF('Verantwoording concessiehouder'!E6="","",'Verantwoording concessiehouder'!E6)</f>
        <v/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x14ac:dyDescent="0.15">
      <c r="A7" s="11"/>
      <c r="B7" s="11"/>
      <c r="C7" s="18" t="s">
        <v>4</v>
      </c>
      <c r="D7" s="12" t="s">
        <v>5</v>
      </c>
      <c r="E7" s="5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x14ac:dyDescent="0.15">
      <c r="A8" s="12"/>
      <c r="B8" s="12"/>
      <c r="C8" s="12"/>
      <c r="D8" s="12" t="s">
        <v>6</v>
      </c>
      <c r="E8" s="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x14ac:dyDescent="0.15">
      <c r="A9" s="12"/>
      <c r="B9" s="12"/>
      <c r="C9" s="12"/>
      <c r="D9" s="12" t="s">
        <v>7</v>
      </c>
      <c r="E9" s="31" t="str">
        <f>IF('Verantwoording concessiehouder'!E9="","",'Verantwoording concessiehouder'!E9)</f>
        <v/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s="12" customFormat="1" x14ac:dyDescent="0.15">
      <c r="E10" s="21"/>
    </row>
    <row r="11" spans="1:32" s="12" customFormat="1" x14ac:dyDescent="0.15">
      <c r="A11" s="11" t="s">
        <v>8</v>
      </c>
    </row>
    <row r="12" spans="1:32" s="12" customFormat="1" x14ac:dyDescent="0.15">
      <c r="D12" s="12" t="s">
        <v>9</v>
      </c>
      <c r="E12" s="22">
        <v>44927</v>
      </c>
    </row>
    <row r="13" spans="1:32" s="12" customFormat="1" x14ac:dyDescent="0.15">
      <c r="D13" s="12" t="s">
        <v>10</v>
      </c>
      <c r="E13" s="22">
        <v>45291</v>
      </c>
    </row>
    <row r="14" spans="1:32" s="12" customFormat="1" x14ac:dyDescent="0.15"/>
    <row r="15" spans="1:32" s="12" customFormat="1" x14ac:dyDescent="0.15">
      <c r="D15" s="12" t="s">
        <v>11</v>
      </c>
      <c r="E15" s="20" t="s">
        <v>12</v>
      </c>
    </row>
    <row r="16" spans="1:32" s="12" customFormat="1" x14ac:dyDescent="0.15">
      <c r="D16" s="12" t="s">
        <v>13</v>
      </c>
      <c r="E16" s="23">
        <v>1</v>
      </c>
    </row>
    <row r="17" spans="1:32" s="12" customFormat="1" x14ac:dyDescent="0.15"/>
    <row r="18" spans="1:32" s="12" customFormat="1" x14ac:dyDescent="0.15">
      <c r="A18" s="11" t="s">
        <v>14</v>
      </c>
    </row>
    <row r="19" spans="1:32" s="12" customFormat="1" x14ac:dyDescent="0.15"/>
    <row r="20" spans="1:32" s="12" customFormat="1" x14ac:dyDescent="0.15">
      <c r="B20" s="11" t="s">
        <v>15</v>
      </c>
      <c r="E20" s="24" t="s">
        <v>16</v>
      </c>
      <c r="F20" s="11"/>
    </row>
    <row r="21" spans="1:32" s="12" customFormat="1" x14ac:dyDescent="0.15">
      <c r="C21" s="25" t="s">
        <v>17</v>
      </c>
    </row>
    <row r="22" spans="1:32" x14ac:dyDescent="0.15">
      <c r="A22" s="12"/>
      <c r="B22" s="12"/>
      <c r="C22" s="12" t="s">
        <v>18</v>
      </c>
      <c r="D22" s="12" t="s">
        <v>19</v>
      </c>
      <c r="E22" s="5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x14ac:dyDescent="0.15">
      <c r="A23" s="12"/>
      <c r="B23" s="12"/>
      <c r="C23" s="18" t="s">
        <v>20</v>
      </c>
      <c r="D23" s="12" t="s">
        <v>21</v>
      </c>
      <c r="E23" s="5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x14ac:dyDescent="0.15">
      <c r="A24" s="12"/>
      <c r="B24" s="12"/>
      <c r="C24" s="12" t="s">
        <v>22</v>
      </c>
      <c r="D24" s="12" t="s">
        <v>23</v>
      </c>
      <c r="E24" s="5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s="12" customFormat="1" x14ac:dyDescent="0.15">
      <c r="C25" s="18" t="s">
        <v>24</v>
      </c>
      <c r="D25" s="25" t="str">
        <f>"Totaal "&amp; C21</f>
        <v>Totaal Subsidies conform contract</v>
      </c>
      <c r="E25" s="13">
        <f>SUM(E22:E24)</f>
        <v>0</v>
      </c>
    </row>
    <row r="26" spans="1:32" s="12" customFormat="1" x14ac:dyDescent="0.15">
      <c r="C26" s="18"/>
      <c r="E26" s="13"/>
    </row>
    <row r="27" spans="1:32" x14ac:dyDescent="0.15">
      <c r="A27" s="12"/>
      <c r="B27" s="12"/>
      <c r="C27" s="18" t="s">
        <v>25</v>
      </c>
      <c r="D27" s="12" t="s">
        <v>26</v>
      </c>
      <c r="E27" s="5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x14ac:dyDescent="0.15">
      <c r="A28" s="12"/>
      <c r="B28" s="12"/>
      <c r="C28" s="18" t="s">
        <v>27</v>
      </c>
      <c r="D28" s="12" t="s">
        <v>28</v>
      </c>
      <c r="E28" s="5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s="12" customFormat="1" x14ac:dyDescent="0.15">
      <c r="C29" s="18"/>
    </row>
    <row r="30" spans="1:32" x14ac:dyDescent="0.15">
      <c r="A30" s="12"/>
      <c r="B30" s="12"/>
      <c r="C30" s="12" t="s">
        <v>29</v>
      </c>
      <c r="D30" s="12" t="s">
        <v>30</v>
      </c>
      <c r="E30" s="5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x14ac:dyDescent="0.15">
      <c r="A31" s="12"/>
      <c r="B31" s="12"/>
      <c r="C31" s="18" t="s">
        <v>31</v>
      </c>
      <c r="D31" s="12" t="s">
        <v>32</v>
      </c>
      <c r="E31" s="5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s="12" customFormat="1" x14ac:dyDescent="0.15">
      <c r="C32" s="18" t="s">
        <v>33</v>
      </c>
      <c r="D32" s="25" t="s">
        <v>34</v>
      </c>
      <c r="E32" s="13">
        <f>SUM(E30:E31)</f>
        <v>0</v>
      </c>
    </row>
    <row r="33" spans="1:32" x14ac:dyDescent="0.15">
      <c r="A33" s="12"/>
      <c r="B33" s="6" t="s">
        <v>35</v>
      </c>
      <c r="C33" s="6"/>
      <c r="D33" s="4"/>
      <c r="E33" s="7">
        <f>SUM(E22,E24,E27:E28,E30)</f>
        <v>0</v>
      </c>
      <c r="F33" s="8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x14ac:dyDescent="0.15">
      <c r="A34" s="12"/>
      <c r="B34" s="6" t="s">
        <v>36</v>
      </c>
      <c r="C34" s="4"/>
      <c r="D34" s="4"/>
      <c r="E34" s="9">
        <f>SUM(E25,E27:E28,E32)</f>
        <v>0</v>
      </c>
      <c r="F34" s="10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s="12" customFormat="1" x14ac:dyDescent="0.15">
      <c r="B35" s="11"/>
      <c r="C35" s="11"/>
      <c r="E35" s="13"/>
    </row>
    <row r="36" spans="1:32" x14ac:dyDescent="0.15">
      <c r="A36" s="12"/>
      <c r="B36" s="18" t="s">
        <v>37</v>
      </c>
      <c r="C36" s="11" t="s">
        <v>38</v>
      </c>
      <c r="D36" s="12"/>
      <c r="E36" s="14"/>
      <c r="F36" s="8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s="12" customFormat="1" x14ac:dyDescent="0.15">
      <c r="C37" s="11"/>
      <c r="E37" s="8"/>
    </row>
    <row r="38" spans="1:32" x14ac:dyDescent="0.15">
      <c r="A38" s="12"/>
      <c r="B38" s="11" t="s">
        <v>39</v>
      </c>
      <c r="C38" s="11"/>
      <c r="D38" s="12"/>
      <c r="E38" s="7">
        <f>SUM(E34,E36)</f>
        <v>0</v>
      </c>
      <c r="F38" s="15">
        <f>IF(E36=0,0,E38/-E36)</f>
        <v>0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s="12" customFormat="1" x14ac:dyDescent="0.15">
      <c r="B39" s="11"/>
      <c r="C39" s="11"/>
      <c r="E39" s="8"/>
      <c r="F39" s="16"/>
    </row>
    <row r="40" spans="1:32" s="12" customFormat="1" x14ac:dyDescent="0.15">
      <c r="A40" s="11" t="s">
        <v>40</v>
      </c>
    </row>
    <row r="41" spans="1:32" s="12" customFormat="1" x14ac:dyDescent="0.15"/>
    <row r="42" spans="1:32" s="12" customFormat="1" x14ac:dyDescent="0.15">
      <c r="D42" s="12" t="s">
        <v>41</v>
      </c>
      <c r="E42" s="26">
        <f>MAX(0,(-E36-E33))</f>
        <v>0</v>
      </c>
    </row>
    <row r="43" spans="1:32" x14ac:dyDescent="0.15">
      <c r="A43" s="12"/>
      <c r="B43" s="12"/>
      <c r="C43" s="12"/>
      <c r="D43" s="12" t="s">
        <v>42</v>
      </c>
      <c r="E43" s="5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s="12" customFormat="1" x14ac:dyDescent="0.15">
      <c r="D44" s="12" t="s">
        <v>43</v>
      </c>
      <c r="E44" s="26">
        <f>MIN(E42,E43)</f>
        <v>0</v>
      </c>
    </row>
    <row r="45" spans="1:32" s="12" customFormat="1" x14ac:dyDescent="0.15">
      <c r="D45" s="12" t="s">
        <v>44</v>
      </c>
      <c r="E45" s="26">
        <f>E38+E44</f>
        <v>0</v>
      </c>
      <c r="F45" s="27">
        <f>IF(E36=0,0,E45/-E36)</f>
        <v>0</v>
      </c>
    </row>
    <row r="46" spans="1:32" s="12" customFormat="1" x14ac:dyDescent="0.15">
      <c r="D46" s="12" t="s">
        <v>45</v>
      </c>
      <c r="E46" s="26">
        <f>IF(E45&gt;0,E45,0)</f>
        <v>0</v>
      </c>
      <c r="F46" s="27"/>
    </row>
    <row r="47" spans="1:32" s="12" customFormat="1" x14ac:dyDescent="0.15">
      <c r="E47" s="26"/>
      <c r="F47" s="27"/>
    </row>
    <row r="48" spans="1:32" x14ac:dyDescent="0.15">
      <c r="A48" s="12"/>
      <c r="B48" s="12"/>
      <c r="C48" s="18"/>
      <c r="D48" s="6" t="s">
        <v>46</v>
      </c>
      <c r="E48" s="19">
        <f>MAX(0,(E44-E46))</f>
        <v>0</v>
      </c>
      <c r="F48" s="11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x14ac:dyDescent="0.15">
      <c r="A49" s="12"/>
      <c r="B49" s="12"/>
      <c r="C49" s="12"/>
      <c r="D49" s="2" t="s">
        <v>47</v>
      </c>
      <c r="E49" s="17">
        <f>E38+E48</f>
        <v>0</v>
      </c>
      <c r="F49" s="27">
        <f>IF(E36=0,0,E49/-E36)</f>
        <v>0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s="12" customFormat="1" x14ac:dyDescent="0.15">
      <c r="E50" s="26"/>
    </row>
    <row r="51" spans="1:32" s="12" customFormat="1" x14ac:dyDescent="0.15"/>
    <row r="52" spans="1:32" s="12" customFormat="1" x14ac:dyDescent="0.15"/>
    <row r="53" spans="1:32" s="12" customFormat="1" x14ac:dyDescent="0.15"/>
    <row r="54" spans="1:32" s="12" customFormat="1" x14ac:dyDescent="0.15"/>
    <row r="55" spans="1:32" s="12" customFormat="1" x14ac:dyDescent="0.15"/>
    <row r="56" spans="1:32" s="12" customFormat="1" x14ac:dyDescent="0.15"/>
    <row r="57" spans="1:32" s="12" customFormat="1" x14ac:dyDescent="0.15"/>
    <row r="58" spans="1:32" s="12" customFormat="1" x14ac:dyDescent="0.15"/>
    <row r="59" spans="1:32" s="12" customFormat="1" x14ac:dyDescent="0.15"/>
    <row r="60" spans="1:32" s="12" customFormat="1" x14ac:dyDescent="0.15"/>
    <row r="61" spans="1:32" s="12" customFormat="1" x14ac:dyDescent="0.15"/>
    <row r="62" spans="1:32" s="12" customFormat="1" x14ac:dyDescent="0.15"/>
    <row r="63" spans="1:32" s="12" customFormat="1" x14ac:dyDescent="0.15"/>
    <row r="64" spans="1:32" s="12" customFormat="1" x14ac:dyDescent="0.15"/>
    <row r="65" s="12" customFormat="1" x14ac:dyDescent="0.15"/>
    <row r="66" s="12" customFormat="1" x14ac:dyDescent="0.15"/>
    <row r="67" s="12" customFormat="1" x14ac:dyDescent="0.15"/>
    <row r="68" s="12" customFormat="1" x14ac:dyDescent="0.15"/>
    <row r="69" s="12" customFormat="1" x14ac:dyDescent="0.15"/>
    <row r="70" s="12" customFormat="1" x14ac:dyDescent="0.15"/>
    <row r="71" s="12" customFormat="1" x14ac:dyDescent="0.15"/>
    <row r="72" s="12" customFormat="1" x14ac:dyDescent="0.15"/>
    <row r="73" s="12" customFormat="1" x14ac:dyDescent="0.15"/>
    <row r="74" s="12" customFormat="1" x14ac:dyDescent="0.15"/>
    <row r="75" s="12" customFormat="1" x14ac:dyDescent="0.15"/>
    <row r="76" s="12" customFormat="1" x14ac:dyDescent="0.15"/>
    <row r="77" s="12" customFormat="1" x14ac:dyDescent="0.15"/>
    <row r="78" s="12" customFormat="1" x14ac:dyDescent="0.15"/>
    <row r="79" s="12" customFormat="1" x14ac:dyDescent="0.15"/>
    <row r="80" s="12" customFormat="1" x14ac:dyDescent="0.15"/>
    <row r="81" s="12" customFormat="1" x14ac:dyDescent="0.15"/>
    <row r="82" s="12" customFormat="1" x14ac:dyDescent="0.15"/>
    <row r="83" s="12" customFormat="1" x14ac:dyDescent="0.15"/>
    <row r="84" s="12" customFormat="1" x14ac:dyDescent="0.15"/>
    <row r="85" s="12" customFormat="1" x14ac:dyDescent="0.15"/>
    <row r="86" s="12" customFormat="1" x14ac:dyDescent="0.15"/>
    <row r="87" s="12" customFormat="1" x14ac:dyDescent="0.15"/>
    <row r="88" s="12" customFormat="1" x14ac:dyDescent="0.15"/>
    <row r="89" s="12" customFormat="1" x14ac:dyDescent="0.15"/>
    <row r="90" s="12" customFormat="1" x14ac:dyDescent="0.15"/>
    <row r="91" s="12" customFormat="1" x14ac:dyDescent="0.15"/>
    <row r="92" s="12" customFormat="1" x14ac:dyDescent="0.15"/>
    <row r="93" s="12" customFormat="1" x14ac:dyDescent="0.15"/>
    <row r="94" s="12" customFormat="1" x14ac:dyDescent="0.15"/>
    <row r="95" s="12" customFormat="1" x14ac:dyDescent="0.15"/>
    <row r="96" s="12" customFormat="1" x14ac:dyDescent="0.15"/>
    <row r="97" s="12" customFormat="1" x14ac:dyDescent="0.15"/>
    <row r="98" s="12" customFormat="1" x14ac:dyDescent="0.15"/>
    <row r="99" s="12" customFormat="1" x14ac:dyDescent="0.15"/>
    <row r="100" s="12" customFormat="1" x14ac:dyDescent="0.15"/>
    <row r="101" s="12" customFormat="1" x14ac:dyDescent="0.15"/>
    <row r="102" s="12" customFormat="1" x14ac:dyDescent="0.15"/>
    <row r="103" s="12" customFormat="1" x14ac:dyDescent="0.15"/>
    <row r="104" s="12" customFormat="1" x14ac:dyDescent="0.15"/>
    <row r="105" s="12" customFormat="1" x14ac:dyDescent="0.15"/>
    <row r="106" s="12" customFormat="1" x14ac:dyDescent="0.15"/>
    <row r="107" s="12" customFormat="1" x14ac:dyDescent="0.15"/>
    <row r="108" s="12" customFormat="1" x14ac:dyDescent="0.15"/>
    <row r="109" s="12" customFormat="1" x14ac:dyDescent="0.15"/>
    <row r="110" s="12" customFormat="1" x14ac:dyDescent="0.15"/>
    <row r="111" s="12" customFormat="1" x14ac:dyDescent="0.15"/>
    <row r="112" s="12" customFormat="1" x14ac:dyDescent="0.15"/>
    <row r="113" s="12" customFormat="1" x14ac:dyDescent="0.15"/>
    <row r="114" s="12" customFormat="1" x14ac:dyDescent="0.15"/>
    <row r="115" s="12" customFormat="1" x14ac:dyDescent="0.15"/>
    <row r="116" s="12" customFormat="1" x14ac:dyDescent="0.15"/>
    <row r="117" s="12" customFormat="1" x14ac:dyDescent="0.15"/>
    <row r="118" s="12" customFormat="1" x14ac:dyDescent="0.15"/>
    <row r="119" s="12" customFormat="1" x14ac:dyDescent="0.15"/>
    <row r="120" s="12" customFormat="1" x14ac:dyDescent="0.15"/>
    <row r="121" s="12" customFormat="1" x14ac:dyDescent="0.15"/>
    <row r="122" s="12" customFormat="1" x14ac:dyDescent="0.15"/>
    <row r="123" s="12" customFormat="1" x14ac:dyDescent="0.15"/>
    <row r="124" s="12" customFormat="1" x14ac:dyDescent="0.15"/>
    <row r="125" s="12" customFormat="1" x14ac:dyDescent="0.15"/>
    <row r="126" s="12" customFormat="1" x14ac:dyDescent="0.15"/>
    <row r="127" s="12" customFormat="1" x14ac:dyDescent="0.15"/>
    <row r="128" s="12" customFormat="1" x14ac:dyDescent="0.15"/>
    <row r="129" s="12" customFormat="1" x14ac:dyDescent="0.15"/>
    <row r="130" s="12" customFormat="1" x14ac:dyDescent="0.15"/>
    <row r="131" s="12" customFormat="1" x14ac:dyDescent="0.15"/>
    <row r="132" s="12" customFormat="1" x14ac:dyDescent="0.15"/>
    <row r="133" s="12" customFormat="1" x14ac:dyDescent="0.15"/>
    <row r="134" s="12" customFormat="1" x14ac:dyDescent="0.15"/>
    <row r="135" s="12" customFormat="1" x14ac:dyDescent="0.15"/>
    <row r="136" s="12" customFormat="1" x14ac:dyDescent="0.15"/>
    <row r="137" s="12" customFormat="1" x14ac:dyDescent="0.15"/>
    <row r="138" s="12" customFormat="1" x14ac:dyDescent="0.15"/>
    <row r="139" s="12" customFormat="1" x14ac:dyDescent="0.15"/>
    <row r="140" s="12" customFormat="1" x14ac:dyDescent="0.15"/>
    <row r="141" s="12" customFormat="1" x14ac:dyDescent="0.15"/>
    <row r="142" s="12" customFormat="1" x14ac:dyDescent="0.15"/>
    <row r="143" s="12" customFormat="1" x14ac:dyDescent="0.15"/>
    <row r="144" s="12" customFormat="1" x14ac:dyDescent="0.15"/>
    <row r="145" s="12" customFormat="1" x14ac:dyDescent="0.15"/>
    <row r="146" s="12" customFormat="1" x14ac:dyDescent="0.15"/>
    <row r="147" s="12" customFormat="1" x14ac:dyDescent="0.15"/>
    <row r="148" s="12" customFormat="1" x14ac:dyDescent="0.15"/>
  </sheetData>
  <sheetProtection algorithmName="SHA-512" hashValue="kMnXLWDhmYFe1u5Njhp8x1Ng76CSODCYv5VN8EzMSIj5uAckMyY41bQZdKnObxlBLqjdKzTjm2tUNHq39vFZyA==" saltValue="cRDH8piKxHe5TFN0Ug6b/w==" spinCount="100000" sheet="1" objects="1" scenarios="1"/>
  <dataValidations count="2">
    <dataValidation allowBlank="1" showInputMessage="1" showErrorMessage="1" promptTitle="Maximale TVOV 2023" prompt="Neem maximale TVOV 2023 voor de concessie over van de toekenningsbeschikking van IenW (aan de concessieverlener)." sqref="E43" xr:uid="{0161CF54-09CC-8543-8B26-3ECCE121E0EC}"/>
    <dataValidation allowBlank="1" showInputMessage="1" showErrorMessage="1" promptTitle="Daadwerkelijke kosten 2023" prompt="Negatieve waarde invoeren" sqref="E36" xr:uid="{605D2352-147E-0648-AD60-613DF108F87F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EA41F-E895-3D4C-8896-B6FFD3E57362}">
  <dimension ref="A1:AF148"/>
  <sheetViews>
    <sheetView zoomScale="120" zoomScaleNormal="120" workbookViewId="0">
      <selection activeCell="E43" sqref="E43:F43"/>
    </sheetView>
  </sheetViews>
  <sheetFormatPr baseColWidth="10" defaultRowHeight="11" x14ac:dyDescent="0.15"/>
  <cols>
    <col min="1" max="3" width="3.1640625" style="2" customWidth="1"/>
    <col min="4" max="4" width="88.83203125" style="2" customWidth="1"/>
    <col min="5" max="5" width="16.1640625" style="2" customWidth="1"/>
    <col min="6" max="6" width="12.33203125" style="2" customWidth="1"/>
    <col min="7" max="16384" width="10.83203125" style="2"/>
  </cols>
  <sheetData>
    <row r="1" spans="1:32" s="12" customFormat="1" x14ac:dyDescent="0.15"/>
    <row r="2" spans="1:32" x14ac:dyDescent="0.15">
      <c r="A2" s="1" t="s">
        <v>0</v>
      </c>
      <c r="B2" s="1"/>
      <c r="C2" s="1"/>
      <c r="D2" s="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s="12" customFormat="1" x14ac:dyDescent="0.15"/>
    <row r="4" spans="1:32" x14ac:dyDescent="0.15">
      <c r="A4" s="12"/>
      <c r="B4" s="12"/>
      <c r="C4" s="12"/>
      <c r="D4" s="3" t="s">
        <v>1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s="12" customFormat="1" x14ac:dyDescent="0.15"/>
    <row r="6" spans="1:32" x14ac:dyDescent="0.15">
      <c r="A6" s="12"/>
      <c r="B6" s="12"/>
      <c r="C6" s="18" t="s">
        <v>2</v>
      </c>
      <c r="D6" s="12" t="s">
        <v>3</v>
      </c>
      <c r="E6" s="4" t="str">
        <f>IF('Verantwoording concessiehouder'!E6="","",'Verantwoording concessiehouder'!E6)</f>
        <v/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x14ac:dyDescent="0.15">
      <c r="A7" s="11"/>
      <c r="B7" s="11"/>
      <c r="C7" s="18" t="s">
        <v>4</v>
      </c>
      <c r="D7" s="12" t="s">
        <v>5</v>
      </c>
      <c r="E7" s="5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x14ac:dyDescent="0.15">
      <c r="A8" s="12"/>
      <c r="B8" s="12"/>
      <c r="C8" s="12"/>
      <c r="D8" s="12" t="s">
        <v>6</v>
      </c>
      <c r="E8" s="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x14ac:dyDescent="0.15">
      <c r="A9" s="12"/>
      <c r="B9" s="12"/>
      <c r="C9" s="12"/>
      <c r="D9" s="12" t="s">
        <v>7</v>
      </c>
      <c r="E9" s="31" t="str">
        <f>IF('Verantwoording concessiehouder'!E9="","",'Verantwoording concessiehouder'!E9)</f>
        <v/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s="12" customFormat="1" x14ac:dyDescent="0.15">
      <c r="E10" s="21"/>
    </row>
    <row r="11" spans="1:32" s="12" customFormat="1" x14ac:dyDescent="0.15">
      <c r="A11" s="11" t="s">
        <v>8</v>
      </c>
    </row>
    <row r="12" spans="1:32" s="12" customFormat="1" x14ac:dyDescent="0.15">
      <c r="D12" s="12" t="s">
        <v>9</v>
      </c>
      <c r="E12" s="22">
        <v>44927</v>
      </c>
    </row>
    <row r="13" spans="1:32" s="12" customFormat="1" x14ac:dyDescent="0.15">
      <c r="D13" s="12" t="s">
        <v>10</v>
      </c>
      <c r="E13" s="22">
        <v>45291</v>
      </c>
    </row>
    <row r="14" spans="1:32" s="12" customFormat="1" x14ac:dyDescent="0.15"/>
    <row r="15" spans="1:32" s="12" customFormat="1" x14ac:dyDescent="0.15">
      <c r="D15" s="12" t="s">
        <v>11</v>
      </c>
      <c r="E15" s="20" t="s">
        <v>12</v>
      </c>
    </row>
    <row r="16" spans="1:32" s="12" customFormat="1" x14ac:dyDescent="0.15">
      <c r="D16" s="12" t="s">
        <v>13</v>
      </c>
      <c r="E16" s="23">
        <v>1</v>
      </c>
    </row>
    <row r="17" spans="1:32" s="12" customFormat="1" x14ac:dyDescent="0.15"/>
    <row r="18" spans="1:32" s="12" customFormat="1" x14ac:dyDescent="0.15">
      <c r="A18" s="11" t="s">
        <v>14</v>
      </c>
    </row>
    <row r="19" spans="1:32" s="12" customFormat="1" x14ac:dyDescent="0.15"/>
    <row r="20" spans="1:32" s="12" customFormat="1" x14ac:dyDescent="0.15">
      <c r="B20" s="11" t="s">
        <v>15</v>
      </c>
      <c r="E20" s="24" t="s">
        <v>16</v>
      </c>
      <c r="F20" s="11"/>
    </row>
    <row r="21" spans="1:32" s="12" customFormat="1" x14ac:dyDescent="0.15">
      <c r="C21" s="25" t="s">
        <v>17</v>
      </c>
    </row>
    <row r="22" spans="1:32" x14ac:dyDescent="0.15">
      <c r="A22" s="12"/>
      <c r="B22" s="12"/>
      <c r="C22" s="12" t="s">
        <v>18</v>
      </c>
      <c r="D22" s="12" t="s">
        <v>19</v>
      </c>
      <c r="E22" s="5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x14ac:dyDescent="0.15">
      <c r="A23" s="12"/>
      <c r="B23" s="12"/>
      <c r="C23" s="18" t="s">
        <v>20</v>
      </c>
      <c r="D23" s="12" t="s">
        <v>21</v>
      </c>
      <c r="E23" s="5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x14ac:dyDescent="0.15">
      <c r="A24" s="12"/>
      <c r="B24" s="12"/>
      <c r="C24" s="12" t="s">
        <v>22</v>
      </c>
      <c r="D24" s="12" t="s">
        <v>23</v>
      </c>
      <c r="E24" s="5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s="12" customFormat="1" x14ac:dyDescent="0.15">
      <c r="C25" s="18" t="s">
        <v>24</v>
      </c>
      <c r="D25" s="25" t="str">
        <f>"Totaal "&amp; C21</f>
        <v>Totaal Subsidies conform contract</v>
      </c>
      <c r="E25" s="13">
        <f>SUM(E22:E24)</f>
        <v>0</v>
      </c>
    </row>
    <row r="26" spans="1:32" s="12" customFormat="1" x14ac:dyDescent="0.15">
      <c r="C26" s="18"/>
      <c r="E26" s="13"/>
    </row>
    <row r="27" spans="1:32" x14ac:dyDescent="0.15">
      <c r="A27" s="12"/>
      <c r="B27" s="12"/>
      <c r="C27" s="18" t="s">
        <v>25</v>
      </c>
      <c r="D27" s="12" t="s">
        <v>26</v>
      </c>
      <c r="E27" s="5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x14ac:dyDescent="0.15">
      <c r="A28" s="12"/>
      <c r="B28" s="12"/>
      <c r="C28" s="18" t="s">
        <v>27</v>
      </c>
      <c r="D28" s="12" t="s">
        <v>28</v>
      </c>
      <c r="E28" s="5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s="12" customFormat="1" x14ac:dyDescent="0.15">
      <c r="C29" s="18"/>
    </row>
    <row r="30" spans="1:32" x14ac:dyDescent="0.15">
      <c r="A30" s="12"/>
      <c r="B30" s="12"/>
      <c r="C30" s="12" t="s">
        <v>29</v>
      </c>
      <c r="D30" s="12" t="s">
        <v>30</v>
      </c>
      <c r="E30" s="5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x14ac:dyDescent="0.15">
      <c r="A31" s="12"/>
      <c r="B31" s="12"/>
      <c r="C31" s="18" t="s">
        <v>31</v>
      </c>
      <c r="D31" s="12" t="s">
        <v>32</v>
      </c>
      <c r="E31" s="5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s="12" customFormat="1" x14ac:dyDescent="0.15">
      <c r="C32" s="18" t="s">
        <v>33</v>
      </c>
      <c r="D32" s="25" t="s">
        <v>34</v>
      </c>
      <c r="E32" s="13">
        <f>SUM(E30:E31)</f>
        <v>0</v>
      </c>
    </row>
    <row r="33" spans="1:32" x14ac:dyDescent="0.15">
      <c r="A33" s="12"/>
      <c r="B33" s="6" t="s">
        <v>35</v>
      </c>
      <c r="C33" s="6"/>
      <c r="D33" s="4"/>
      <c r="E33" s="7">
        <f>SUM(E22,E24,E27:E28,E30)</f>
        <v>0</v>
      </c>
      <c r="F33" s="8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x14ac:dyDescent="0.15">
      <c r="A34" s="12"/>
      <c r="B34" s="6" t="s">
        <v>36</v>
      </c>
      <c r="C34" s="4"/>
      <c r="D34" s="4"/>
      <c r="E34" s="9">
        <f>SUM(E25,E27:E28,E32)</f>
        <v>0</v>
      </c>
      <c r="F34" s="10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s="12" customFormat="1" x14ac:dyDescent="0.15">
      <c r="B35" s="11"/>
      <c r="C35" s="11"/>
      <c r="E35" s="13"/>
    </row>
    <row r="36" spans="1:32" x14ac:dyDescent="0.15">
      <c r="A36" s="12"/>
      <c r="B36" s="18" t="s">
        <v>37</v>
      </c>
      <c r="C36" s="11" t="s">
        <v>38</v>
      </c>
      <c r="D36" s="12"/>
      <c r="E36" s="14"/>
      <c r="F36" s="8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s="12" customFormat="1" x14ac:dyDescent="0.15">
      <c r="C37" s="11"/>
      <c r="E37" s="8"/>
    </row>
    <row r="38" spans="1:32" x14ac:dyDescent="0.15">
      <c r="A38" s="12"/>
      <c r="B38" s="11" t="s">
        <v>39</v>
      </c>
      <c r="C38" s="11"/>
      <c r="D38" s="12"/>
      <c r="E38" s="7">
        <f>SUM(E34,E36)</f>
        <v>0</v>
      </c>
      <c r="F38" s="15">
        <f>IF(E36=0,0,E38/-E36)</f>
        <v>0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s="12" customFormat="1" x14ac:dyDescent="0.15">
      <c r="B39" s="11"/>
      <c r="C39" s="11"/>
      <c r="E39" s="8"/>
      <c r="F39" s="16"/>
    </row>
    <row r="40" spans="1:32" s="12" customFormat="1" x14ac:dyDescent="0.15">
      <c r="A40" s="11" t="s">
        <v>40</v>
      </c>
    </row>
    <row r="41" spans="1:32" s="12" customFormat="1" x14ac:dyDescent="0.15"/>
    <row r="42" spans="1:32" s="12" customFormat="1" x14ac:dyDescent="0.15">
      <c r="D42" s="12" t="s">
        <v>41</v>
      </c>
      <c r="E42" s="26">
        <f>MAX(0,(-E36-E33))</f>
        <v>0</v>
      </c>
    </row>
    <row r="43" spans="1:32" x14ac:dyDescent="0.15">
      <c r="A43" s="12"/>
      <c r="B43" s="12"/>
      <c r="C43" s="12"/>
      <c r="D43" s="12" t="s">
        <v>42</v>
      </c>
      <c r="E43" s="5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s="12" customFormat="1" x14ac:dyDescent="0.15">
      <c r="D44" s="12" t="s">
        <v>43</v>
      </c>
      <c r="E44" s="26">
        <f>MIN(E42,E43)</f>
        <v>0</v>
      </c>
    </row>
    <row r="45" spans="1:32" s="12" customFormat="1" x14ac:dyDescent="0.15">
      <c r="D45" s="12" t="s">
        <v>44</v>
      </c>
      <c r="E45" s="26">
        <f>E38+E44</f>
        <v>0</v>
      </c>
      <c r="F45" s="27">
        <f>IF(E36=0,0,E45/-E36)</f>
        <v>0</v>
      </c>
    </row>
    <row r="46" spans="1:32" s="12" customFormat="1" x14ac:dyDescent="0.15">
      <c r="D46" s="12" t="s">
        <v>45</v>
      </c>
      <c r="E46" s="26">
        <f>IF(E45&gt;0,E45,0)</f>
        <v>0</v>
      </c>
      <c r="F46" s="27"/>
    </row>
    <row r="47" spans="1:32" s="12" customFormat="1" x14ac:dyDescent="0.15">
      <c r="E47" s="26"/>
      <c r="F47" s="27"/>
    </row>
    <row r="48" spans="1:32" x14ac:dyDescent="0.15">
      <c r="A48" s="12"/>
      <c r="B48" s="12"/>
      <c r="C48" s="18"/>
      <c r="D48" s="6" t="s">
        <v>46</v>
      </c>
      <c r="E48" s="19">
        <f>MAX(0,(E44-E46))</f>
        <v>0</v>
      </c>
      <c r="F48" s="11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x14ac:dyDescent="0.15">
      <c r="A49" s="12"/>
      <c r="B49" s="12"/>
      <c r="C49" s="12"/>
      <c r="D49" s="2" t="s">
        <v>47</v>
      </c>
      <c r="E49" s="17">
        <f>E38+E48</f>
        <v>0</v>
      </c>
      <c r="F49" s="27">
        <f>IF(E36=0,0,E49/-E36)</f>
        <v>0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s="12" customFormat="1" x14ac:dyDescent="0.15">
      <c r="E50" s="26"/>
    </row>
    <row r="51" spans="1:32" s="12" customFormat="1" x14ac:dyDescent="0.15"/>
    <row r="52" spans="1:32" s="12" customFormat="1" x14ac:dyDescent="0.15"/>
    <row r="53" spans="1:32" s="12" customFormat="1" x14ac:dyDescent="0.15"/>
    <row r="54" spans="1:32" s="12" customFormat="1" x14ac:dyDescent="0.15"/>
    <row r="55" spans="1:32" s="12" customFormat="1" x14ac:dyDescent="0.15"/>
    <row r="56" spans="1:32" s="12" customFormat="1" x14ac:dyDescent="0.15"/>
    <row r="57" spans="1:32" s="12" customFormat="1" x14ac:dyDescent="0.15"/>
    <row r="58" spans="1:32" s="12" customFormat="1" x14ac:dyDescent="0.15"/>
    <row r="59" spans="1:32" s="12" customFormat="1" x14ac:dyDescent="0.15"/>
    <row r="60" spans="1:32" s="12" customFormat="1" x14ac:dyDescent="0.15"/>
    <row r="61" spans="1:32" s="12" customFormat="1" x14ac:dyDescent="0.15"/>
    <row r="62" spans="1:32" s="12" customFormat="1" x14ac:dyDescent="0.15"/>
    <row r="63" spans="1:32" s="12" customFormat="1" x14ac:dyDescent="0.15"/>
    <row r="64" spans="1:32" s="12" customFormat="1" x14ac:dyDescent="0.15"/>
    <row r="65" s="12" customFormat="1" x14ac:dyDescent="0.15"/>
    <row r="66" s="12" customFormat="1" x14ac:dyDescent="0.15"/>
    <row r="67" s="12" customFormat="1" x14ac:dyDescent="0.15"/>
    <row r="68" s="12" customFormat="1" x14ac:dyDescent="0.15"/>
    <row r="69" s="12" customFormat="1" x14ac:dyDescent="0.15"/>
    <row r="70" s="12" customFormat="1" x14ac:dyDescent="0.15"/>
    <row r="71" s="12" customFormat="1" x14ac:dyDescent="0.15"/>
    <row r="72" s="12" customFormat="1" x14ac:dyDescent="0.15"/>
    <row r="73" s="12" customFormat="1" x14ac:dyDescent="0.15"/>
    <row r="74" s="12" customFormat="1" x14ac:dyDescent="0.15"/>
    <row r="75" s="12" customFormat="1" x14ac:dyDescent="0.15"/>
    <row r="76" s="12" customFormat="1" x14ac:dyDescent="0.15"/>
    <row r="77" s="12" customFormat="1" x14ac:dyDescent="0.15"/>
    <row r="78" s="12" customFormat="1" x14ac:dyDescent="0.15"/>
    <row r="79" s="12" customFormat="1" x14ac:dyDescent="0.15"/>
    <row r="80" s="12" customFormat="1" x14ac:dyDescent="0.15"/>
    <row r="81" s="12" customFormat="1" x14ac:dyDescent="0.15"/>
    <row r="82" s="12" customFormat="1" x14ac:dyDescent="0.15"/>
    <row r="83" s="12" customFormat="1" x14ac:dyDescent="0.15"/>
    <row r="84" s="12" customFormat="1" x14ac:dyDescent="0.15"/>
    <row r="85" s="12" customFormat="1" x14ac:dyDescent="0.15"/>
    <row r="86" s="12" customFormat="1" x14ac:dyDescent="0.15"/>
    <row r="87" s="12" customFormat="1" x14ac:dyDescent="0.15"/>
    <row r="88" s="12" customFormat="1" x14ac:dyDescent="0.15"/>
    <row r="89" s="12" customFormat="1" x14ac:dyDescent="0.15"/>
    <row r="90" s="12" customFormat="1" x14ac:dyDescent="0.15"/>
    <row r="91" s="12" customFormat="1" x14ac:dyDescent="0.15"/>
    <row r="92" s="12" customFormat="1" x14ac:dyDescent="0.15"/>
    <row r="93" s="12" customFormat="1" x14ac:dyDescent="0.15"/>
    <row r="94" s="12" customFormat="1" x14ac:dyDescent="0.15"/>
    <row r="95" s="12" customFormat="1" x14ac:dyDescent="0.15"/>
    <row r="96" s="12" customFormat="1" x14ac:dyDescent="0.15"/>
    <row r="97" s="12" customFormat="1" x14ac:dyDescent="0.15"/>
    <row r="98" s="12" customFormat="1" x14ac:dyDescent="0.15"/>
    <row r="99" s="12" customFormat="1" x14ac:dyDescent="0.15"/>
    <row r="100" s="12" customFormat="1" x14ac:dyDescent="0.15"/>
    <row r="101" s="12" customFormat="1" x14ac:dyDescent="0.15"/>
    <row r="102" s="12" customFormat="1" x14ac:dyDescent="0.15"/>
    <row r="103" s="12" customFormat="1" x14ac:dyDescent="0.15"/>
    <row r="104" s="12" customFormat="1" x14ac:dyDescent="0.15"/>
    <row r="105" s="12" customFormat="1" x14ac:dyDescent="0.15"/>
    <row r="106" s="12" customFormat="1" x14ac:dyDescent="0.15"/>
    <row r="107" s="12" customFormat="1" x14ac:dyDescent="0.15"/>
    <row r="108" s="12" customFormat="1" x14ac:dyDescent="0.15"/>
    <row r="109" s="12" customFormat="1" x14ac:dyDescent="0.15"/>
    <row r="110" s="12" customFormat="1" x14ac:dyDescent="0.15"/>
    <row r="111" s="12" customFormat="1" x14ac:dyDescent="0.15"/>
    <row r="112" s="12" customFormat="1" x14ac:dyDescent="0.15"/>
    <row r="113" s="12" customFormat="1" x14ac:dyDescent="0.15"/>
    <row r="114" s="12" customFormat="1" x14ac:dyDescent="0.15"/>
    <row r="115" s="12" customFormat="1" x14ac:dyDescent="0.15"/>
    <row r="116" s="12" customFormat="1" x14ac:dyDescent="0.15"/>
    <row r="117" s="12" customFormat="1" x14ac:dyDescent="0.15"/>
    <row r="118" s="12" customFormat="1" x14ac:dyDescent="0.15"/>
    <row r="119" s="12" customFormat="1" x14ac:dyDescent="0.15"/>
    <row r="120" s="12" customFormat="1" x14ac:dyDescent="0.15"/>
    <row r="121" s="12" customFormat="1" x14ac:dyDescent="0.15"/>
    <row r="122" s="12" customFormat="1" x14ac:dyDescent="0.15"/>
    <row r="123" s="12" customFormat="1" x14ac:dyDescent="0.15"/>
    <row r="124" s="12" customFormat="1" x14ac:dyDescent="0.15"/>
    <row r="125" s="12" customFormat="1" x14ac:dyDescent="0.15"/>
    <row r="126" s="12" customFormat="1" x14ac:dyDescent="0.15"/>
    <row r="127" s="12" customFormat="1" x14ac:dyDescent="0.15"/>
    <row r="128" s="12" customFormat="1" x14ac:dyDescent="0.15"/>
    <row r="129" s="12" customFormat="1" x14ac:dyDescent="0.15"/>
    <row r="130" s="12" customFormat="1" x14ac:dyDescent="0.15"/>
    <row r="131" s="12" customFormat="1" x14ac:dyDescent="0.15"/>
    <row r="132" s="12" customFormat="1" x14ac:dyDescent="0.15"/>
    <row r="133" s="12" customFormat="1" x14ac:dyDescent="0.15"/>
    <row r="134" s="12" customFormat="1" x14ac:dyDescent="0.15"/>
    <row r="135" s="12" customFormat="1" x14ac:dyDescent="0.15"/>
    <row r="136" s="12" customFormat="1" x14ac:dyDescent="0.15"/>
    <row r="137" s="12" customFormat="1" x14ac:dyDescent="0.15"/>
    <row r="138" s="12" customFormat="1" x14ac:dyDescent="0.15"/>
    <row r="139" s="12" customFormat="1" x14ac:dyDescent="0.15"/>
    <row r="140" s="12" customFormat="1" x14ac:dyDescent="0.15"/>
    <row r="141" s="12" customFormat="1" x14ac:dyDescent="0.15"/>
    <row r="142" s="12" customFormat="1" x14ac:dyDescent="0.15"/>
    <row r="143" s="12" customFormat="1" x14ac:dyDescent="0.15"/>
    <row r="144" s="12" customFormat="1" x14ac:dyDescent="0.15"/>
    <row r="145" s="12" customFormat="1" x14ac:dyDescent="0.15"/>
    <row r="146" s="12" customFormat="1" x14ac:dyDescent="0.15"/>
    <row r="147" s="12" customFormat="1" x14ac:dyDescent="0.15"/>
    <row r="148" s="12" customFormat="1" x14ac:dyDescent="0.15"/>
  </sheetData>
  <sheetProtection algorithmName="SHA-512" hashValue="kMnXLWDhmYFe1u5Njhp8x1Ng76CSODCYv5VN8EzMSIj5uAckMyY41bQZdKnObxlBLqjdKzTjm2tUNHq39vFZyA==" saltValue="cRDH8piKxHe5TFN0Ug6b/w==" spinCount="100000" sheet="1" objects="1" scenarios="1"/>
  <dataValidations count="2">
    <dataValidation allowBlank="1" showInputMessage="1" showErrorMessage="1" promptTitle="Daadwerkelijke kosten 2023" prompt="Negatieve waarde invoeren" sqref="E36" xr:uid="{91D583F3-63A2-9E47-8E11-155821F85B4E}"/>
    <dataValidation allowBlank="1" showInputMessage="1" showErrorMessage="1" promptTitle="Maximale TVOV 2023" prompt="Neem maximale TVOV 2023 voor de concessie over van de toekenningsbeschikking van IenW (aan de concessieverlener)." sqref="E43" xr:uid="{6FE6B388-A868-4144-AA59-89C6C2C6719E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2EE34-8469-5D48-BF06-2719AE1716B6}">
  <dimension ref="A1:AF148"/>
  <sheetViews>
    <sheetView topLeftCell="A12" zoomScale="120" zoomScaleNormal="120" workbookViewId="0">
      <selection activeCell="E48" sqref="E48"/>
    </sheetView>
  </sheetViews>
  <sheetFormatPr baseColWidth="10" defaultRowHeight="11" x14ac:dyDescent="0.15"/>
  <cols>
    <col min="1" max="3" width="3.1640625" style="2" customWidth="1"/>
    <col min="4" max="4" width="88.83203125" style="2" customWidth="1"/>
    <col min="5" max="5" width="16.1640625" style="2" customWidth="1"/>
    <col min="6" max="6" width="12.33203125" style="2" customWidth="1"/>
    <col min="7" max="16384" width="10.83203125" style="2"/>
  </cols>
  <sheetData>
    <row r="1" spans="1:32" s="12" customFormat="1" x14ac:dyDescent="0.15"/>
    <row r="2" spans="1:32" x14ac:dyDescent="0.15">
      <c r="A2" s="1" t="s">
        <v>0</v>
      </c>
      <c r="B2" s="1"/>
      <c r="C2" s="1"/>
      <c r="D2" s="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s="12" customFormat="1" x14ac:dyDescent="0.15"/>
    <row r="4" spans="1:32" x14ac:dyDescent="0.15">
      <c r="A4" s="12"/>
      <c r="B4" s="12"/>
      <c r="C4" s="12"/>
      <c r="D4" s="3" t="s">
        <v>1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s="12" customFormat="1" x14ac:dyDescent="0.15"/>
    <row r="6" spans="1:32" x14ac:dyDescent="0.15">
      <c r="A6" s="12"/>
      <c r="B6" s="12"/>
      <c r="C6" s="18" t="s">
        <v>2</v>
      </c>
      <c r="D6" s="12" t="s">
        <v>3</v>
      </c>
      <c r="E6" s="4" t="str">
        <f>IF('Verantwoording concessiehouder'!E6="","",'Verantwoording concessiehouder'!E6)</f>
        <v/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x14ac:dyDescent="0.15">
      <c r="A7" s="11"/>
      <c r="B7" s="11"/>
      <c r="C7" s="18" t="s">
        <v>4</v>
      </c>
      <c r="D7" s="12" t="s">
        <v>5</v>
      </c>
      <c r="E7" s="5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x14ac:dyDescent="0.15">
      <c r="A8" s="12"/>
      <c r="B8" s="12"/>
      <c r="C8" s="12"/>
      <c r="D8" s="12" t="s">
        <v>6</v>
      </c>
      <c r="E8" s="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x14ac:dyDescent="0.15">
      <c r="A9" s="12"/>
      <c r="B9" s="12"/>
      <c r="C9" s="12"/>
      <c r="D9" s="12" t="s">
        <v>7</v>
      </c>
      <c r="E9" s="31" t="str">
        <f>IF('Verantwoording concessiehouder'!E9="","",'Verantwoording concessiehouder'!E9)</f>
        <v/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s="12" customFormat="1" x14ac:dyDescent="0.15">
      <c r="E10" s="21"/>
    </row>
    <row r="11" spans="1:32" s="12" customFormat="1" x14ac:dyDescent="0.15">
      <c r="A11" s="11" t="s">
        <v>8</v>
      </c>
    </row>
    <row r="12" spans="1:32" s="12" customFormat="1" x14ac:dyDescent="0.15">
      <c r="D12" s="12" t="s">
        <v>9</v>
      </c>
      <c r="E12" s="22">
        <v>44927</v>
      </c>
    </row>
    <row r="13" spans="1:32" s="12" customFormat="1" x14ac:dyDescent="0.15">
      <c r="D13" s="12" t="s">
        <v>10</v>
      </c>
      <c r="E13" s="22">
        <v>45291</v>
      </c>
    </row>
    <row r="14" spans="1:32" s="12" customFormat="1" x14ac:dyDescent="0.15"/>
    <row r="15" spans="1:32" s="12" customFormat="1" x14ac:dyDescent="0.15">
      <c r="D15" s="12" t="s">
        <v>11</v>
      </c>
      <c r="E15" s="20" t="s">
        <v>12</v>
      </c>
    </row>
    <row r="16" spans="1:32" s="12" customFormat="1" x14ac:dyDescent="0.15">
      <c r="D16" s="12" t="s">
        <v>13</v>
      </c>
      <c r="E16" s="23">
        <v>1</v>
      </c>
    </row>
    <row r="17" spans="1:32" s="12" customFormat="1" x14ac:dyDescent="0.15"/>
    <row r="18" spans="1:32" s="12" customFormat="1" x14ac:dyDescent="0.15">
      <c r="A18" s="11" t="s">
        <v>14</v>
      </c>
    </row>
    <row r="19" spans="1:32" s="12" customFormat="1" x14ac:dyDescent="0.15"/>
    <row r="20" spans="1:32" s="12" customFormat="1" x14ac:dyDescent="0.15">
      <c r="B20" s="11" t="s">
        <v>15</v>
      </c>
      <c r="E20" s="24" t="s">
        <v>16</v>
      </c>
      <c r="F20" s="11"/>
    </row>
    <row r="21" spans="1:32" s="12" customFormat="1" x14ac:dyDescent="0.15">
      <c r="C21" s="25" t="s">
        <v>17</v>
      </c>
    </row>
    <row r="22" spans="1:32" x14ac:dyDescent="0.15">
      <c r="A22" s="12"/>
      <c r="B22" s="12"/>
      <c r="C22" s="12" t="s">
        <v>18</v>
      </c>
      <c r="D22" s="12" t="s">
        <v>19</v>
      </c>
      <c r="E22" s="5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x14ac:dyDescent="0.15">
      <c r="A23" s="12"/>
      <c r="B23" s="12"/>
      <c r="C23" s="18" t="s">
        <v>20</v>
      </c>
      <c r="D23" s="12" t="s">
        <v>21</v>
      </c>
      <c r="E23" s="5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x14ac:dyDescent="0.15">
      <c r="A24" s="12"/>
      <c r="B24" s="12"/>
      <c r="C24" s="12" t="s">
        <v>22</v>
      </c>
      <c r="D24" s="12" t="s">
        <v>23</v>
      </c>
      <c r="E24" s="5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s="12" customFormat="1" x14ac:dyDescent="0.15">
      <c r="C25" s="18" t="s">
        <v>24</v>
      </c>
      <c r="D25" s="25" t="str">
        <f>"Totaal "&amp; C21</f>
        <v>Totaal Subsidies conform contract</v>
      </c>
      <c r="E25" s="13">
        <f>SUM(E22:E24)</f>
        <v>0</v>
      </c>
    </row>
    <row r="26" spans="1:32" s="12" customFormat="1" x14ac:dyDescent="0.15">
      <c r="C26" s="18"/>
      <c r="E26" s="13"/>
    </row>
    <row r="27" spans="1:32" x14ac:dyDescent="0.15">
      <c r="A27" s="12"/>
      <c r="B27" s="12"/>
      <c r="C27" s="18" t="s">
        <v>25</v>
      </c>
      <c r="D27" s="12" t="s">
        <v>26</v>
      </c>
      <c r="E27" s="5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x14ac:dyDescent="0.15">
      <c r="A28" s="12"/>
      <c r="B28" s="12"/>
      <c r="C28" s="18" t="s">
        <v>27</v>
      </c>
      <c r="D28" s="12" t="s">
        <v>28</v>
      </c>
      <c r="E28" s="5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s="12" customFormat="1" x14ac:dyDescent="0.15">
      <c r="C29" s="18"/>
    </row>
    <row r="30" spans="1:32" x14ac:dyDescent="0.15">
      <c r="A30" s="12"/>
      <c r="B30" s="12"/>
      <c r="C30" s="12" t="s">
        <v>29</v>
      </c>
      <c r="D30" s="12" t="s">
        <v>30</v>
      </c>
      <c r="E30" s="5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x14ac:dyDescent="0.15">
      <c r="A31" s="12"/>
      <c r="B31" s="12"/>
      <c r="C31" s="18" t="s">
        <v>31</v>
      </c>
      <c r="D31" s="12" t="s">
        <v>32</v>
      </c>
      <c r="E31" s="5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s="12" customFormat="1" x14ac:dyDescent="0.15">
      <c r="C32" s="18" t="s">
        <v>33</v>
      </c>
      <c r="D32" s="25" t="s">
        <v>34</v>
      </c>
      <c r="E32" s="13">
        <f>SUM(E30:E31)</f>
        <v>0</v>
      </c>
    </row>
    <row r="33" spans="1:32" x14ac:dyDescent="0.15">
      <c r="A33" s="12"/>
      <c r="B33" s="6" t="s">
        <v>35</v>
      </c>
      <c r="C33" s="6"/>
      <c r="D33" s="4"/>
      <c r="E33" s="7">
        <f>SUM(E22,E24,E27:E28,E30)</f>
        <v>0</v>
      </c>
      <c r="F33" s="8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x14ac:dyDescent="0.15">
      <c r="A34" s="12"/>
      <c r="B34" s="6" t="s">
        <v>36</v>
      </c>
      <c r="C34" s="4"/>
      <c r="D34" s="4"/>
      <c r="E34" s="9">
        <f>SUM(E25,E27:E28,E32)</f>
        <v>0</v>
      </c>
      <c r="F34" s="10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s="12" customFormat="1" x14ac:dyDescent="0.15">
      <c r="B35" s="11"/>
      <c r="C35" s="11"/>
      <c r="E35" s="13"/>
    </row>
    <row r="36" spans="1:32" x14ac:dyDescent="0.15">
      <c r="A36" s="12"/>
      <c r="B36" s="18" t="s">
        <v>37</v>
      </c>
      <c r="C36" s="11" t="s">
        <v>38</v>
      </c>
      <c r="D36" s="12"/>
      <c r="E36" s="14"/>
      <c r="F36" s="8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s="12" customFormat="1" x14ac:dyDescent="0.15">
      <c r="C37" s="11"/>
      <c r="E37" s="8"/>
    </row>
    <row r="38" spans="1:32" x14ac:dyDescent="0.15">
      <c r="A38" s="12"/>
      <c r="B38" s="11" t="s">
        <v>39</v>
      </c>
      <c r="C38" s="11"/>
      <c r="D38" s="12"/>
      <c r="E38" s="7">
        <f>SUM(E34,E36)</f>
        <v>0</v>
      </c>
      <c r="F38" s="15">
        <f>IF(E36=0,0,E38/-E36)</f>
        <v>0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s="12" customFormat="1" x14ac:dyDescent="0.15">
      <c r="B39" s="11"/>
      <c r="C39" s="11"/>
      <c r="E39" s="8"/>
      <c r="F39" s="16"/>
    </row>
    <row r="40" spans="1:32" s="12" customFormat="1" x14ac:dyDescent="0.15">
      <c r="A40" s="11" t="s">
        <v>40</v>
      </c>
    </row>
    <row r="41" spans="1:32" s="12" customFormat="1" x14ac:dyDescent="0.15"/>
    <row r="42" spans="1:32" s="12" customFormat="1" x14ac:dyDescent="0.15">
      <c r="D42" s="12" t="s">
        <v>41</v>
      </c>
      <c r="E42" s="26">
        <f>MAX(0,(-E36-E33))</f>
        <v>0</v>
      </c>
    </row>
    <row r="43" spans="1:32" x14ac:dyDescent="0.15">
      <c r="A43" s="12"/>
      <c r="B43" s="12"/>
      <c r="C43" s="12"/>
      <c r="D43" s="12" t="s">
        <v>42</v>
      </c>
      <c r="E43" s="5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s="12" customFormat="1" x14ac:dyDescent="0.15">
      <c r="D44" s="12" t="s">
        <v>43</v>
      </c>
      <c r="E44" s="26">
        <f>MIN(E42,E43)</f>
        <v>0</v>
      </c>
    </row>
    <row r="45" spans="1:32" s="12" customFormat="1" x14ac:dyDescent="0.15">
      <c r="D45" s="12" t="s">
        <v>44</v>
      </c>
      <c r="E45" s="26">
        <f>E38+E44</f>
        <v>0</v>
      </c>
      <c r="F45" s="27">
        <f>IF(E36=0,0,E45/-E36)</f>
        <v>0</v>
      </c>
    </row>
    <row r="46" spans="1:32" s="12" customFormat="1" x14ac:dyDescent="0.15">
      <c r="D46" s="12" t="s">
        <v>45</v>
      </c>
      <c r="E46" s="26">
        <f>IF(E45&gt;0,E45,0)</f>
        <v>0</v>
      </c>
      <c r="F46" s="27"/>
    </row>
    <row r="47" spans="1:32" s="12" customFormat="1" x14ac:dyDescent="0.15">
      <c r="E47" s="26"/>
      <c r="F47" s="27"/>
    </row>
    <row r="48" spans="1:32" x14ac:dyDescent="0.15">
      <c r="A48" s="12"/>
      <c r="B48" s="12"/>
      <c r="C48" s="18"/>
      <c r="D48" s="6" t="s">
        <v>46</v>
      </c>
      <c r="E48" s="19">
        <f>MAX(0,(E44-E46))</f>
        <v>0</v>
      </c>
      <c r="F48" s="11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x14ac:dyDescent="0.15">
      <c r="A49" s="12"/>
      <c r="B49" s="12"/>
      <c r="C49" s="12"/>
      <c r="D49" s="2" t="s">
        <v>47</v>
      </c>
      <c r="E49" s="17">
        <f>E38+E48</f>
        <v>0</v>
      </c>
      <c r="F49" s="27">
        <f>IF(E36=0,0,E49/-E36)</f>
        <v>0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s="12" customFormat="1" x14ac:dyDescent="0.15">
      <c r="E50" s="26"/>
    </row>
    <row r="51" spans="1:32" s="12" customFormat="1" x14ac:dyDescent="0.15"/>
    <row r="52" spans="1:32" s="12" customFormat="1" x14ac:dyDescent="0.15"/>
    <row r="53" spans="1:32" s="12" customFormat="1" x14ac:dyDescent="0.15"/>
    <row r="54" spans="1:32" s="12" customFormat="1" x14ac:dyDescent="0.15"/>
    <row r="55" spans="1:32" s="12" customFormat="1" x14ac:dyDescent="0.15"/>
    <row r="56" spans="1:32" s="12" customFormat="1" x14ac:dyDescent="0.15"/>
    <row r="57" spans="1:32" s="12" customFormat="1" x14ac:dyDescent="0.15"/>
    <row r="58" spans="1:32" s="12" customFormat="1" x14ac:dyDescent="0.15"/>
    <row r="59" spans="1:32" s="12" customFormat="1" x14ac:dyDescent="0.15"/>
    <row r="60" spans="1:32" s="12" customFormat="1" x14ac:dyDescent="0.15"/>
    <row r="61" spans="1:32" s="12" customFormat="1" x14ac:dyDescent="0.15"/>
    <row r="62" spans="1:32" s="12" customFormat="1" x14ac:dyDescent="0.15"/>
    <row r="63" spans="1:32" s="12" customFormat="1" x14ac:dyDescent="0.15"/>
    <row r="64" spans="1:32" s="12" customFormat="1" x14ac:dyDescent="0.15"/>
    <row r="65" s="12" customFormat="1" x14ac:dyDescent="0.15"/>
    <row r="66" s="12" customFormat="1" x14ac:dyDescent="0.15"/>
    <row r="67" s="12" customFormat="1" x14ac:dyDescent="0.15"/>
    <row r="68" s="12" customFormat="1" x14ac:dyDescent="0.15"/>
    <row r="69" s="12" customFormat="1" x14ac:dyDescent="0.15"/>
    <row r="70" s="12" customFormat="1" x14ac:dyDescent="0.15"/>
    <row r="71" s="12" customFormat="1" x14ac:dyDescent="0.15"/>
    <row r="72" s="12" customFormat="1" x14ac:dyDescent="0.15"/>
    <row r="73" s="12" customFormat="1" x14ac:dyDescent="0.15"/>
    <row r="74" s="12" customFormat="1" x14ac:dyDescent="0.15"/>
    <row r="75" s="12" customFormat="1" x14ac:dyDescent="0.15"/>
    <row r="76" s="12" customFormat="1" x14ac:dyDescent="0.15"/>
    <row r="77" s="12" customFormat="1" x14ac:dyDescent="0.15"/>
    <row r="78" s="12" customFormat="1" x14ac:dyDescent="0.15"/>
    <row r="79" s="12" customFormat="1" x14ac:dyDescent="0.15"/>
    <row r="80" s="12" customFormat="1" x14ac:dyDescent="0.15"/>
    <row r="81" s="12" customFormat="1" x14ac:dyDescent="0.15"/>
    <row r="82" s="12" customFormat="1" x14ac:dyDescent="0.15"/>
    <row r="83" s="12" customFormat="1" x14ac:dyDescent="0.15"/>
    <row r="84" s="12" customFormat="1" x14ac:dyDescent="0.15"/>
    <row r="85" s="12" customFormat="1" x14ac:dyDescent="0.15"/>
    <row r="86" s="12" customFormat="1" x14ac:dyDescent="0.15"/>
    <row r="87" s="12" customFormat="1" x14ac:dyDescent="0.15"/>
    <row r="88" s="12" customFormat="1" x14ac:dyDescent="0.15"/>
    <row r="89" s="12" customFormat="1" x14ac:dyDescent="0.15"/>
    <row r="90" s="12" customFormat="1" x14ac:dyDescent="0.15"/>
    <row r="91" s="12" customFormat="1" x14ac:dyDescent="0.15"/>
    <row r="92" s="12" customFormat="1" x14ac:dyDescent="0.15"/>
    <row r="93" s="12" customFormat="1" x14ac:dyDescent="0.15"/>
    <row r="94" s="12" customFormat="1" x14ac:dyDescent="0.15"/>
    <row r="95" s="12" customFormat="1" x14ac:dyDescent="0.15"/>
    <row r="96" s="12" customFormat="1" x14ac:dyDescent="0.15"/>
    <row r="97" s="12" customFormat="1" x14ac:dyDescent="0.15"/>
    <row r="98" s="12" customFormat="1" x14ac:dyDescent="0.15"/>
    <row r="99" s="12" customFormat="1" x14ac:dyDescent="0.15"/>
    <row r="100" s="12" customFormat="1" x14ac:dyDescent="0.15"/>
    <row r="101" s="12" customFormat="1" x14ac:dyDescent="0.15"/>
    <row r="102" s="12" customFormat="1" x14ac:dyDescent="0.15"/>
    <row r="103" s="12" customFormat="1" x14ac:dyDescent="0.15"/>
    <row r="104" s="12" customFormat="1" x14ac:dyDescent="0.15"/>
    <row r="105" s="12" customFormat="1" x14ac:dyDescent="0.15"/>
    <row r="106" s="12" customFormat="1" x14ac:dyDescent="0.15"/>
    <row r="107" s="12" customFormat="1" x14ac:dyDescent="0.15"/>
    <row r="108" s="12" customFormat="1" x14ac:dyDescent="0.15"/>
    <row r="109" s="12" customFormat="1" x14ac:dyDescent="0.15"/>
    <row r="110" s="12" customFormat="1" x14ac:dyDescent="0.15"/>
    <row r="111" s="12" customFormat="1" x14ac:dyDescent="0.15"/>
    <row r="112" s="12" customFormat="1" x14ac:dyDescent="0.15"/>
    <row r="113" s="12" customFormat="1" x14ac:dyDescent="0.15"/>
    <row r="114" s="12" customFormat="1" x14ac:dyDescent="0.15"/>
    <row r="115" s="12" customFormat="1" x14ac:dyDescent="0.15"/>
    <row r="116" s="12" customFormat="1" x14ac:dyDescent="0.15"/>
    <row r="117" s="12" customFormat="1" x14ac:dyDescent="0.15"/>
    <row r="118" s="12" customFormat="1" x14ac:dyDescent="0.15"/>
    <row r="119" s="12" customFormat="1" x14ac:dyDescent="0.15"/>
    <row r="120" s="12" customFormat="1" x14ac:dyDescent="0.15"/>
    <row r="121" s="12" customFormat="1" x14ac:dyDescent="0.15"/>
    <row r="122" s="12" customFormat="1" x14ac:dyDescent="0.15"/>
    <row r="123" s="12" customFormat="1" x14ac:dyDescent="0.15"/>
    <row r="124" s="12" customFormat="1" x14ac:dyDescent="0.15"/>
    <row r="125" s="12" customFormat="1" x14ac:dyDescent="0.15"/>
    <row r="126" s="12" customFormat="1" x14ac:dyDescent="0.15"/>
    <row r="127" s="12" customFormat="1" x14ac:dyDescent="0.15"/>
    <row r="128" s="12" customFormat="1" x14ac:dyDescent="0.15"/>
    <row r="129" s="12" customFormat="1" x14ac:dyDescent="0.15"/>
    <row r="130" s="12" customFormat="1" x14ac:dyDescent="0.15"/>
    <row r="131" s="12" customFormat="1" x14ac:dyDescent="0.15"/>
    <row r="132" s="12" customFormat="1" x14ac:dyDescent="0.15"/>
    <row r="133" s="12" customFormat="1" x14ac:dyDescent="0.15"/>
    <row r="134" s="12" customFormat="1" x14ac:dyDescent="0.15"/>
    <row r="135" s="12" customFormat="1" x14ac:dyDescent="0.15"/>
    <row r="136" s="12" customFormat="1" x14ac:dyDescent="0.15"/>
    <row r="137" s="12" customFormat="1" x14ac:dyDescent="0.15"/>
    <row r="138" s="12" customFormat="1" x14ac:dyDescent="0.15"/>
    <row r="139" s="12" customFormat="1" x14ac:dyDescent="0.15"/>
    <row r="140" s="12" customFormat="1" x14ac:dyDescent="0.15"/>
    <row r="141" s="12" customFormat="1" x14ac:dyDescent="0.15"/>
    <row r="142" s="12" customFormat="1" x14ac:dyDescent="0.15"/>
    <row r="143" s="12" customFormat="1" x14ac:dyDescent="0.15"/>
    <row r="144" s="12" customFormat="1" x14ac:dyDescent="0.15"/>
    <row r="145" s="12" customFormat="1" x14ac:dyDescent="0.15"/>
    <row r="146" s="12" customFormat="1" x14ac:dyDescent="0.15"/>
    <row r="147" s="12" customFormat="1" x14ac:dyDescent="0.15"/>
    <row r="148" s="12" customFormat="1" x14ac:dyDescent="0.15"/>
  </sheetData>
  <sheetProtection algorithmName="SHA-512" hashValue="kMnXLWDhmYFe1u5Njhp8x1Ng76CSODCYv5VN8EzMSIj5uAckMyY41bQZdKnObxlBLqjdKzTjm2tUNHq39vFZyA==" saltValue="cRDH8piKxHe5TFN0Ug6b/w==" spinCount="100000" sheet="1" objects="1" scenarios="1"/>
  <dataValidations count="2">
    <dataValidation allowBlank="1" showInputMessage="1" showErrorMessage="1" promptTitle="Daadwerkelijke kosten 2023" prompt="Negatieve waarde invoeren" sqref="E36" xr:uid="{6A412EAD-FB2A-504B-8473-7286199BE4E0}"/>
    <dataValidation allowBlank="1" showInputMessage="1" showErrorMessage="1" promptTitle="Maximale TVOV 2023" prompt="Neem maximale TVOV 2023 voor de concessie over van de toekenningsbeschikking van IenW (aan de concessieverlener)." sqref="E43" xr:uid="{DEE24975-F749-244F-8313-FCDFC97655C0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77840-7E11-9542-BC74-82DD8EE348BA}">
  <dimension ref="A1:AF148"/>
  <sheetViews>
    <sheetView zoomScale="120" zoomScaleNormal="120" workbookViewId="0">
      <selection activeCell="E43" sqref="E43:F43"/>
    </sheetView>
  </sheetViews>
  <sheetFormatPr baseColWidth="10" defaultRowHeight="11" x14ac:dyDescent="0.15"/>
  <cols>
    <col min="1" max="3" width="3.1640625" style="2" customWidth="1"/>
    <col min="4" max="4" width="88.83203125" style="2" customWidth="1"/>
    <col min="5" max="5" width="16.1640625" style="2" customWidth="1"/>
    <col min="6" max="6" width="12.33203125" style="2" customWidth="1"/>
    <col min="7" max="16384" width="10.83203125" style="2"/>
  </cols>
  <sheetData>
    <row r="1" spans="1:32" s="12" customFormat="1" x14ac:dyDescent="0.15"/>
    <row r="2" spans="1:32" x14ac:dyDescent="0.15">
      <c r="A2" s="1" t="s">
        <v>0</v>
      </c>
      <c r="B2" s="1"/>
      <c r="C2" s="1"/>
      <c r="D2" s="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s="12" customFormat="1" x14ac:dyDescent="0.15"/>
    <row r="4" spans="1:32" x14ac:dyDescent="0.15">
      <c r="A4" s="12"/>
      <c r="B4" s="12"/>
      <c r="C4" s="12"/>
      <c r="D4" s="3" t="s">
        <v>1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s="12" customFormat="1" x14ac:dyDescent="0.15"/>
    <row r="6" spans="1:32" x14ac:dyDescent="0.15">
      <c r="A6" s="12"/>
      <c r="B6" s="12"/>
      <c r="C6" s="18" t="s">
        <v>2</v>
      </c>
      <c r="D6" s="12" t="s">
        <v>3</v>
      </c>
      <c r="E6" s="4" t="str">
        <f>IF('Verantwoording concessiehouder'!E6="","",'Verantwoording concessiehouder'!E6)</f>
        <v/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x14ac:dyDescent="0.15">
      <c r="A7" s="11"/>
      <c r="B7" s="11"/>
      <c r="C7" s="18" t="s">
        <v>4</v>
      </c>
      <c r="D7" s="12" t="s">
        <v>5</v>
      </c>
      <c r="E7" s="5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x14ac:dyDescent="0.15">
      <c r="A8" s="12"/>
      <c r="B8" s="12"/>
      <c r="C8" s="12"/>
      <c r="D8" s="12" t="s">
        <v>6</v>
      </c>
      <c r="E8" s="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x14ac:dyDescent="0.15">
      <c r="A9" s="12"/>
      <c r="B9" s="12"/>
      <c r="C9" s="12"/>
      <c r="D9" s="12" t="s">
        <v>7</v>
      </c>
      <c r="E9" s="31" t="str">
        <f>IF('Verantwoording concessiehouder'!E9="","",'Verantwoording concessiehouder'!E9)</f>
        <v/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s="12" customFormat="1" x14ac:dyDescent="0.15">
      <c r="E10" s="21"/>
    </row>
    <row r="11" spans="1:32" s="12" customFormat="1" x14ac:dyDescent="0.15">
      <c r="A11" s="11" t="s">
        <v>8</v>
      </c>
    </row>
    <row r="12" spans="1:32" s="12" customFormat="1" x14ac:dyDescent="0.15">
      <c r="D12" s="12" t="s">
        <v>9</v>
      </c>
      <c r="E12" s="22">
        <v>44927</v>
      </c>
    </row>
    <row r="13" spans="1:32" s="12" customFormat="1" x14ac:dyDescent="0.15">
      <c r="D13" s="12" t="s">
        <v>10</v>
      </c>
      <c r="E13" s="22">
        <v>45291</v>
      </c>
    </row>
    <row r="14" spans="1:32" s="12" customFormat="1" x14ac:dyDescent="0.15"/>
    <row r="15" spans="1:32" s="12" customFormat="1" x14ac:dyDescent="0.15">
      <c r="D15" s="12" t="s">
        <v>11</v>
      </c>
      <c r="E15" s="20" t="s">
        <v>12</v>
      </c>
    </row>
    <row r="16" spans="1:32" s="12" customFormat="1" x14ac:dyDescent="0.15">
      <c r="D16" s="12" t="s">
        <v>13</v>
      </c>
      <c r="E16" s="23">
        <v>1</v>
      </c>
    </row>
    <row r="17" spans="1:32" s="12" customFormat="1" x14ac:dyDescent="0.15"/>
    <row r="18" spans="1:32" s="12" customFormat="1" x14ac:dyDescent="0.15">
      <c r="A18" s="11" t="s">
        <v>14</v>
      </c>
    </row>
    <row r="19" spans="1:32" s="12" customFormat="1" x14ac:dyDescent="0.15"/>
    <row r="20" spans="1:32" s="12" customFormat="1" x14ac:dyDescent="0.15">
      <c r="B20" s="11" t="s">
        <v>15</v>
      </c>
      <c r="E20" s="24" t="s">
        <v>16</v>
      </c>
      <c r="F20" s="11"/>
    </row>
    <row r="21" spans="1:32" s="12" customFormat="1" x14ac:dyDescent="0.15">
      <c r="C21" s="25" t="s">
        <v>17</v>
      </c>
    </row>
    <row r="22" spans="1:32" x14ac:dyDescent="0.15">
      <c r="A22" s="12"/>
      <c r="B22" s="12"/>
      <c r="C22" s="12" t="s">
        <v>18</v>
      </c>
      <c r="D22" s="12" t="s">
        <v>19</v>
      </c>
      <c r="E22" s="5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x14ac:dyDescent="0.15">
      <c r="A23" s="12"/>
      <c r="B23" s="12"/>
      <c r="C23" s="18" t="s">
        <v>20</v>
      </c>
      <c r="D23" s="12" t="s">
        <v>21</v>
      </c>
      <c r="E23" s="5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x14ac:dyDescent="0.15">
      <c r="A24" s="12"/>
      <c r="B24" s="12"/>
      <c r="C24" s="12" t="s">
        <v>22</v>
      </c>
      <c r="D24" s="12" t="s">
        <v>23</v>
      </c>
      <c r="E24" s="5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s="12" customFormat="1" x14ac:dyDescent="0.15">
      <c r="C25" s="18" t="s">
        <v>24</v>
      </c>
      <c r="D25" s="25" t="str">
        <f>"Totaal "&amp; C21</f>
        <v>Totaal Subsidies conform contract</v>
      </c>
      <c r="E25" s="13">
        <f>SUM(E22:E24)</f>
        <v>0</v>
      </c>
    </row>
    <row r="26" spans="1:32" s="12" customFormat="1" x14ac:dyDescent="0.15">
      <c r="C26" s="18"/>
      <c r="E26" s="13"/>
    </row>
    <row r="27" spans="1:32" x14ac:dyDescent="0.15">
      <c r="A27" s="12"/>
      <c r="B27" s="12"/>
      <c r="C27" s="18" t="s">
        <v>25</v>
      </c>
      <c r="D27" s="12" t="s">
        <v>26</v>
      </c>
      <c r="E27" s="5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x14ac:dyDescent="0.15">
      <c r="A28" s="12"/>
      <c r="B28" s="12"/>
      <c r="C28" s="18" t="s">
        <v>27</v>
      </c>
      <c r="D28" s="12" t="s">
        <v>28</v>
      </c>
      <c r="E28" s="5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s="12" customFormat="1" x14ac:dyDescent="0.15">
      <c r="C29" s="18"/>
    </row>
    <row r="30" spans="1:32" x14ac:dyDescent="0.15">
      <c r="A30" s="12"/>
      <c r="B30" s="12"/>
      <c r="C30" s="12" t="s">
        <v>29</v>
      </c>
      <c r="D30" s="12" t="s">
        <v>30</v>
      </c>
      <c r="E30" s="5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x14ac:dyDescent="0.15">
      <c r="A31" s="12"/>
      <c r="B31" s="12"/>
      <c r="C31" s="18" t="s">
        <v>31</v>
      </c>
      <c r="D31" s="12" t="s">
        <v>32</v>
      </c>
      <c r="E31" s="5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s="12" customFormat="1" x14ac:dyDescent="0.15">
      <c r="C32" s="18" t="s">
        <v>33</v>
      </c>
      <c r="D32" s="25" t="s">
        <v>34</v>
      </c>
      <c r="E32" s="13">
        <f>SUM(E30:E31)</f>
        <v>0</v>
      </c>
    </row>
    <row r="33" spans="1:32" x14ac:dyDescent="0.15">
      <c r="A33" s="12"/>
      <c r="B33" s="6" t="s">
        <v>35</v>
      </c>
      <c r="C33" s="6"/>
      <c r="D33" s="4"/>
      <c r="E33" s="7">
        <f>SUM(E22,E24,E27:E28,E30)</f>
        <v>0</v>
      </c>
      <c r="F33" s="8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x14ac:dyDescent="0.15">
      <c r="A34" s="12"/>
      <c r="B34" s="6" t="s">
        <v>36</v>
      </c>
      <c r="C34" s="4"/>
      <c r="D34" s="4"/>
      <c r="E34" s="9">
        <f>SUM(E25,E27:E28,E32)</f>
        <v>0</v>
      </c>
      <c r="F34" s="10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s="12" customFormat="1" x14ac:dyDescent="0.15">
      <c r="B35" s="11"/>
      <c r="C35" s="11"/>
      <c r="E35" s="13"/>
    </row>
    <row r="36" spans="1:32" x14ac:dyDescent="0.15">
      <c r="A36" s="12"/>
      <c r="B36" s="18" t="s">
        <v>37</v>
      </c>
      <c r="C36" s="11" t="s">
        <v>38</v>
      </c>
      <c r="D36" s="12"/>
      <c r="E36" s="14"/>
      <c r="F36" s="8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s="12" customFormat="1" x14ac:dyDescent="0.15">
      <c r="C37" s="11"/>
      <c r="E37" s="8"/>
    </row>
    <row r="38" spans="1:32" x14ac:dyDescent="0.15">
      <c r="A38" s="12"/>
      <c r="B38" s="11" t="s">
        <v>39</v>
      </c>
      <c r="C38" s="11"/>
      <c r="D38" s="12"/>
      <c r="E38" s="7">
        <f>SUM(E34,E36)</f>
        <v>0</v>
      </c>
      <c r="F38" s="15">
        <f>IF(E36=0,0,E38/-E36)</f>
        <v>0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s="12" customFormat="1" x14ac:dyDescent="0.15">
      <c r="B39" s="11"/>
      <c r="C39" s="11"/>
      <c r="E39" s="8"/>
      <c r="F39" s="16"/>
    </row>
    <row r="40" spans="1:32" s="12" customFormat="1" x14ac:dyDescent="0.15">
      <c r="A40" s="11" t="s">
        <v>40</v>
      </c>
    </row>
    <row r="41" spans="1:32" s="12" customFormat="1" x14ac:dyDescent="0.15"/>
    <row r="42" spans="1:32" s="12" customFormat="1" x14ac:dyDescent="0.15">
      <c r="D42" s="12" t="s">
        <v>41</v>
      </c>
      <c r="E42" s="26">
        <f>MAX(0,(-E36-E33))</f>
        <v>0</v>
      </c>
    </row>
    <row r="43" spans="1:32" x14ac:dyDescent="0.15">
      <c r="A43" s="12"/>
      <c r="B43" s="12"/>
      <c r="C43" s="12"/>
      <c r="D43" s="12" t="s">
        <v>42</v>
      </c>
      <c r="E43" s="5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s="12" customFormat="1" x14ac:dyDescent="0.15">
      <c r="D44" s="12" t="s">
        <v>43</v>
      </c>
      <c r="E44" s="26">
        <f>MIN(E42,E43)</f>
        <v>0</v>
      </c>
    </row>
    <row r="45" spans="1:32" s="12" customFormat="1" x14ac:dyDescent="0.15">
      <c r="D45" s="12" t="s">
        <v>44</v>
      </c>
      <c r="E45" s="26">
        <f>E38+E44</f>
        <v>0</v>
      </c>
      <c r="F45" s="27">
        <f>IF(E36=0,0,E45/-E36)</f>
        <v>0</v>
      </c>
    </row>
    <row r="46" spans="1:32" s="12" customFormat="1" x14ac:dyDescent="0.15">
      <c r="D46" s="12" t="s">
        <v>45</v>
      </c>
      <c r="E46" s="26">
        <f>IF(E45&gt;0,E45,0)</f>
        <v>0</v>
      </c>
      <c r="F46" s="27"/>
    </row>
    <row r="47" spans="1:32" s="12" customFormat="1" x14ac:dyDescent="0.15">
      <c r="E47" s="26"/>
      <c r="F47" s="27"/>
    </row>
    <row r="48" spans="1:32" x14ac:dyDescent="0.15">
      <c r="A48" s="12"/>
      <c r="B48" s="12"/>
      <c r="C48" s="18"/>
      <c r="D48" s="6" t="s">
        <v>46</v>
      </c>
      <c r="E48" s="19">
        <f>MAX(0,(E44-E46))</f>
        <v>0</v>
      </c>
      <c r="F48" s="11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x14ac:dyDescent="0.15">
      <c r="A49" s="12"/>
      <c r="B49" s="12"/>
      <c r="C49" s="12"/>
      <c r="D49" s="2" t="s">
        <v>47</v>
      </c>
      <c r="E49" s="17">
        <f>E38+E48</f>
        <v>0</v>
      </c>
      <c r="F49" s="27">
        <f>IF(E36=0,0,E49/-E36)</f>
        <v>0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s="12" customFormat="1" x14ac:dyDescent="0.15">
      <c r="E50" s="26"/>
    </row>
    <row r="51" spans="1:32" s="12" customFormat="1" x14ac:dyDescent="0.15"/>
    <row r="52" spans="1:32" s="12" customFormat="1" x14ac:dyDescent="0.15"/>
    <row r="53" spans="1:32" s="12" customFormat="1" x14ac:dyDescent="0.15"/>
    <row r="54" spans="1:32" s="12" customFormat="1" x14ac:dyDescent="0.15"/>
    <row r="55" spans="1:32" s="12" customFormat="1" x14ac:dyDescent="0.15"/>
    <row r="56" spans="1:32" s="12" customFormat="1" x14ac:dyDescent="0.15"/>
    <row r="57" spans="1:32" s="12" customFormat="1" x14ac:dyDescent="0.15"/>
    <row r="58" spans="1:32" s="12" customFormat="1" x14ac:dyDescent="0.15"/>
    <row r="59" spans="1:32" s="12" customFormat="1" x14ac:dyDescent="0.15"/>
    <row r="60" spans="1:32" s="12" customFormat="1" x14ac:dyDescent="0.15"/>
    <row r="61" spans="1:32" s="12" customFormat="1" x14ac:dyDescent="0.15"/>
    <row r="62" spans="1:32" s="12" customFormat="1" x14ac:dyDescent="0.15"/>
    <row r="63" spans="1:32" s="12" customFormat="1" x14ac:dyDescent="0.15"/>
    <row r="64" spans="1:32" s="12" customFormat="1" x14ac:dyDescent="0.15"/>
    <row r="65" s="12" customFormat="1" x14ac:dyDescent="0.15"/>
    <row r="66" s="12" customFormat="1" x14ac:dyDescent="0.15"/>
    <row r="67" s="12" customFormat="1" x14ac:dyDescent="0.15"/>
    <row r="68" s="12" customFormat="1" x14ac:dyDescent="0.15"/>
    <row r="69" s="12" customFormat="1" x14ac:dyDescent="0.15"/>
    <row r="70" s="12" customFormat="1" x14ac:dyDescent="0.15"/>
    <row r="71" s="12" customFormat="1" x14ac:dyDescent="0.15"/>
    <row r="72" s="12" customFormat="1" x14ac:dyDescent="0.15"/>
    <row r="73" s="12" customFormat="1" x14ac:dyDescent="0.15"/>
    <row r="74" s="12" customFormat="1" x14ac:dyDescent="0.15"/>
    <row r="75" s="12" customFormat="1" x14ac:dyDescent="0.15"/>
    <row r="76" s="12" customFormat="1" x14ac:dyDescent="0.15"/>
    <row r="77" s="12" customFormat="1" x14ac:dyDescent="0.15"/>
    <row r="78" s="12" customFormat="1" x14ac:dyDescent="0.15"/>
    <row r="79" s="12" customFormat="1" x14ac:dyDescent="0.15"/>
    <row r="80" s="12" customFormat="1" x14ac:dyDescent="0.15"/>
    <row r="81" s="12" customFormat="1" x14ac:dyDescent="0.15"/>
    <row r="82" s="12" customFormat="1" x14ac:dyDescent="0.15"/>
    <row r="83" s="12" customFormat="1" x14ac:dyDescent="0.15"/>
    <row r="84" s="12" customFormat="1" x14ac:dyDescent="0.15"/>
    <row r="85" s="12" customFormat="1" x14ac:dyDescent="0.15"/>
    <row r="86" s="12" customFormat="1" x14ac:dyDescent="0.15"/>
    <row r="87" s="12" customFormat="1" x14ac:dyDescent="0.15"/>
    <row r="88" s="12" customFormat="1" x14ac:dyDescent="0.15"/>
    <row r="89" s="12" customFormat="1" x14ac:dyDescent="0.15"/>
    <row r="90" s="12" customFormat="1" x14ac:dyDescent="0.15"/>
    <row r="91" s="12" customFormat="1" x14ac:dyDescent="0.15"/>
    <row r="92" s="12" customFormat="1" x14ac:dyDescent="0.15"/>
    <row r="93" s="12" customFormat="1" x14ac:dyDescent="0.15"/>
    <row r="94" s="12" customFormat="1" x14ac:dyDescent="0.15"/>
    <row r="95" s="12" customFormat="1" x14ac:dyDescent="0.15"/>
    <row r="96" s="12" customFormat="1" x14ac:dyDescent="0.15"/>
    <row r="97" s="12" customFormat="1" x14ac:dyDescent="0.15"/>
    <row r="98" s="12" customFormat="1" x14ac:dyDescent="0.15"/>
    <row r="99" s="12" customFormat="1" x14ac:dyDescent="0.15"/>
    <row r="100" s="12" customFormat="1" x14ac:dyDescent="0.15"/>
    <row r="101" s="12" customFormat="1" x14ac:dyDescent="0.15"/>
    <row r="102" s="12" customFormat="1" x14ac:dyDescent="0.15"/>
    <row r="103" s="12" customFormat="1" x14ac:dyDescent="0.15"/>
    <row r="104" s="12" customFormat="1" x14ac:dyDescent="0.15"/>
    <row r="105" s="12" customFormat="1" x14ac:dyDescent="0.15"/>
    <row r="106" s="12" customFormat="1" x14ac:dyDescent="0.15"/>
    <row r="107" s="12" customFormat="1" x14ac:dyDescent="0.15"/>
    <row r="108" s="12" customFormat="1" x14ac:dyDescent="0.15"/>
    <row r="109" s="12" customFormat="1" x14ac:dyDescent="0.15"/>
    <row r="110" s="12" customFormat="1" x14ac:dyDescent="0.15"/>
    <row r="111" s="12" customFormat="1" x14ac:dyDescent="0.15"/>
    <row r="112" s="12" customFormat="1" x14ac:dyDescent="0.15"/>
    <row r="113" s="12" customFormat="1" x14ac:dyDescent="0.15"/>
    <row r="114" s="12" customFormat="1" x14ac:dyDescent="0.15"/>
    <row r="115" s="12" customFormat="1" x14ac:dyDescent="0.15"/>
    <row r="116" s="12" customFormat="1" x14ac:dyDescent="0.15"/>
    <row r="117" s="12" customFormat="1" x14ac:dyDescent="0.15"/>
    <row r="118" s="12" customFormat="1" x14ac:dyDescent="0.15"/>
    <row r="119" s="12" customFormat="1" x14ac:dyDescent="0.15"/>
    <row r="120" s="12" customFormat="1" x14ac:dyDescent="0.15"/>
    <row r="121" s="12" customFormat="1" x14ac:dyDescent="0.15"/>
    <row r="122" s="12" customFormat="1" x14ac:dyDescent="0.15"/>
    <row r="123" s="12" customFormat="1" x14ac:dyDescent="0.15"/>
    <row r="124" s="12" customFormat="1" x14ac:dyDescent="0.15"/>
    <row r="125" s="12" customFormat="1" x14ac:dyDescent="0.15"/>
    <row r="126" s="12" customFormat="1" x14ac:dyDescent="0.15"/>
    <row r="127" s="12" customFormat="1" x14ac:dyDescent="0.15"/>
    <row r="128" s="12" customFormat="1" x14ac:dyDescent="0.15"/>
    <row r="129" s="12" customFormat="1" x14ac:dyDescent="0.15"/>
    <row r="130" s="12" customFormat="1" x14ac:dyDescent="0.15"/>
    <row r="131" s="12" customFormat="1" x14ac:dyDescent="0.15"/>
    <row r="132" s="12" customFormat="1" x14ac:dyDescent="0.15"/>
    <row r="133" s="12" customFormat="1" x14ac:dyDescent="0.15"/>
    <row r="134" s="12" customFormat="1" x14ac:dyDescent="0.15"/>
    <row r="135" s="12" customFormat="1" x14ac:dyDescent="0.15"/>
    <row r="136" s="12" customFormat="1" x14ac:dyDescent="0.15"/>
    <row r="137" s="12" customFormat="1" x14ac:dyDescent="0.15"/>
    <row r="138" s="12" customFormat="1" x14ac:dyDescent="0.15"/>
    <row r="139" s="12" customFormat="1" x14ac:dyDescent="0.15"/>
    <row r="140" s="12" customFormat="1" x14ac:dyDescent="0.15"/>
    <row r="141" s="12" customFormat="1" x14ac:dyDescent="0.15"/>
    <row r="142" s="12" customFormat="1" x14ac:dyDescent="0.15"/>
    <row r="143" s="12" customFormat="1" x14ac:dyDescent="0.15"/>
    <row r="144" s="12" customFormat="1" x14ac:dyDescent="0.15"/>
    <row r="145" s="12" customFormat="1" x14ac:dyDescent="0.15"/>
    <row r="146" s="12" customFormat="1" x14ac:dyDescent="0.15"/>
    <row r="147" s="12" customFormat="1" x14ac:dyDescent="0.15"/>
    <row r="148" s="12" customFormat="1" x14ac:dyDescent="0.15"/>
  </sheetData>
  <sheetProtection algorithmName="SHA-512" hashValue="kMnXLWDhmYFe1u5Njhp8x1Ng76CSODCYv5VN8EzMSIj5uAckMyY41bQZdKnObxlBLqjdKzTjm2tUNHq39vFZyA==" saltValue="cRDH8piKxHe5TFN0Ug6b/w==" spinCount="100000" sheet="1" objects="1" scenarios="1"/>
  <dataValidations count="2">
    <dataValidation allowBlank="1" showInputMessage="1" showErrorMessage="1" promptTitle="Maximale TVOV 2023" prompt="Neem maximale TVOV 2023 voor de concessie over van de toekenningsbeschikking van IenW (aan de concessieverlener)." sqref="E43" xr:uid="{FC6292DA-6C77-D846-A0DB-1AE65C96BDD2}"/>
    <dataValidation allowBlank="1" showInputMessage="1" showErrorMessage="1" promptTitle="Daadwerkelijke kosten 2023" prompt="Negatieve waarde invoeren" sqref="E36" xr:uid="{701AB884-F4E0-C74D-ACF0-85DFA5EA3474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EA04B-0B22-AB47-9228-A46A88911648}">
  <dimension ref="A1:AF148"/>
  <sheetViews>
    <sheetView zoomScale="120" zoomScaleNormal="120" workbookViewId="0">
      <selection activeCell="E43" sqref="E43:F43"/>
    </sheetView>
  </sheetViews>
  <sheetFormatPr baseColWidth="10" defaultRowHeight="11" x14ac:dyDescent="0.15"/>
  <cols>
    <col min="1" max="3" width="3.1640625" style="2" customWidth="1"/>
    <col min="4" max="4" width="88.83203125" style="2" customWidth="1"/>
    <col min="5" max="5" width="16.1640625" style="2" customWidth="1"/>
    <col min="6" max="6" width="12.33203125" style="2" customWidth="1"/>
    <col min="7" max="16384" width="10.83203125" style="2"/>
  </cols>
  <sheetData>
    <row r="1" spans="1:32" s="12" customFormat="1" x14ac:dyDescent="0.15"/>
    <row r="2" spans="1:32" x14ac:dyDescent="0.15">
      <c r="A2" s="1" t="s">
        <v>0</v>
      </c>
      <c r="B2" s="1"/>
      <c r="C2" s="1"/>
      <c r="D2" s="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s="12" customFormat="1" x14ac:dyDescent="0.15"/>
    <row r="4" spans="1:32" x14ac:dyDescent="0.15">
      <c r="A4" s="12"/>
      <c r="B4" s="12"/>
      <c r="C4" s="12"/>
      <c r="D4" s="3" t="s">
        <v>1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s="12" customFormat="1" x14ac:dyDescent="0.15"/>
    <row r="6" spans="1:32" x14ac:dyDescent="0.15">
      <c r="A6" s="12"/>
      <c r="B6" s="12"/>
      <c r="C6" s="18" t="s">
        <v>2</v>
      </c>
      <c r="D6" s="12" t="s">
        <v>3</v>
      </c>
      <c r="E6" s="4" t="str">
        <f>IF('Verantwoording concessiehouder'!E6="","",'Verantwoording concessiehouder'!E6)</f>
        <v/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x14ac:dyDescent="0.15">
      <c r="A7" s="11"/>
      <c r="B7" s="11"/>
      <c r="C7" s="18" t="s">
        <v>4</v>
      </c>
      <c r="D7" s="12" t="s">
        <v>5</v>
      </c>
      <c r="E7" s="5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x14ac:dyDescent="0.15">
      <c r="A8" s="12"/>
      <c r="B8" s="12"/>
      <c r="C8" s="12"/>
      <c r="D8" s="12" t="s">
        <v>6</v>
      </c>
      <c r="E8" s="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x14ac:dyDescent="0.15">
      <c r="A9" s="12"/>
      <c r="B9" s="12"/>
      <c r="C9" s="12"/>
      <c r="D9" s="12" t="s">
        <v>7</v>
      </c>
      <c r="E9" s="31" t="str">
        <f>IF('Verantwoording concessiehouder'!E9="","",'Verantwoording concessiehouder'!E9)</f>
        <v/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s="12" customFormat="1" x14ac:dyDescent="0.15">
      <c r="E10" s="21"/>
    </row>
    <row r="11" spans="1:32" s="12" customFormat="1" x14ac:dyDescent="0.15">
      <c r="A11" s="11" t="s">
        <v>8</v>
      </c>
    </row>
    <row r="12" spans="1:32" s="12" customFormat="1" x14ac:dyDescent="0.15">
      <c r="D12" s="12" t="s">
        <v>9</v>
      </c>
      <c r="E12" s="22">
        <v>44927</v>
      </c>
    </row>
    <row r="13" spans="1:32" s="12" customFormat="1" x14ac:dyDescent="0.15">
      <c r="D13" s="12" t="s">
        <v>10</v>
      </c>
      <c r="E13" s="22">
        <v>45291</v>
      </c>
    </row>
    <row r="14" spans="1:32" s="12" customFormat="1" x14ac:dyDescent="0.15"/>
    <row r="15" spans="1:32" s="12" customFormat="1" x14ac:dyDescent="0.15">
      <c r="D15" s="12" t="s">
        <v>11</v>
      </c>
      <c r="E15" s="20" t="s">
        <v>12</v>
      </c>
    </row>
    <row r="16" spans="1:32" s="12" customFormat="1" x14ac:dyDescent="0.15">
      <c r="D16" s="12" t="s">
        <v>13</v>
      </c>
      <c r="E16" s="23">
        <v>1</v>
      </c>
    </row>
    <row r="17" spans="1:32" s="12" customFormat="1" x14ac:dyDescent="0.15"/>
    <row r="18" spans="1:32" s="12" customFormat="1" x14ac:dyDescent="0.15">
      <c r="A18" s="11" t="s">
        <v>14</v>
      </c>
    </row>
    <row r="19" spans="1:32" s="12" customFormat="1" x14ac:dyDescent="0.15"/>
    <row r="20" spans="1:32" s="12" customFormat="1" x14ac:dyDescent="0.15">
      <c r="B20" s="11" t="s">
        <v>15</v>
      </c>
      <c r="E20" s="24" t="s">
        <v>16</v>
      </c>
      <c r="F20" s="11"/>
    </row>
    <row r="21" spans="1:32" s="12" customFormat="1" x14ac:dyDescent="0.15">
      <c r="C21" s="25" t="s">
        <v>17</v>
      </c>
    </row>
    <row r="22" spans="1:32" x14ac:dyDescent="0.15">
      <c r="A22" s="12"/>
      <c r="B22" s="12"/>
      <c r="C22" s="12" t="s">
        <v>18</v>
      </c>
      <c r="D22" s="12" t="s">
        <v>19</v>
      </c>
      <c r="E22" s="5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x14ac:dyDescent="0.15">
      <c r="A23" s="12"/>
      <c r="B23" s="12"/>
      <c r="C23" s="18" t="s">
        <v>20</v>
      </c>
      <c r="D23" s="12" t="s">
        <v>21</v>
      </c>
      <c r="E23" s="5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x14ac:dyDescent="0.15">
      <c r="A24" s="12"/>
      <c r="B24" s="12"/>
      <c r="C24" s="12" t="s">
        <v>22</v>
      </c>
      <c r="D24" s="12" t="s">
        <v>23</v>
      </c>
      <c r="E24" s="5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s="12" customFormat="1" x14ac:dyDescent="0.15">
      <c r="C25" s="18" t="s">
        <v>24</v>
      </c>
      <c r="D25" s="25" t="str">
        <f>"Totaal "&amp; C21</f>
        <v>Totaal Subsidies conform contract</v>
      </c>
      <c r="E25" s="13">
        <f>SUM(E22:E24)</f>
        <v>0</v>
      </c>
    </row>
    <row r="26" spans="1:32" s="12" customFormat="1" x14ac:dyDescent="0.15">
      <c r="C26" s="18"/>
      <c r="E26" s="13"/>
    </row>
    <row r="27" spans="1:32" x14ac:dyDescent="0.15">
      <c r="A27" s="12"/>
      <c r="B27" s="12"/>
      <c r="C27" s="18" t="s">
        <v>25</v>
      </c>
      <c r="D27" s="12" t="s">
        <v>26</v>
      </c>
      <c r="E27" s="5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x14ac:dyDescent="0.15">
      <c r="A28" s="12"/>
      <c r="B28" s="12"/>
      <c r="C28" s="18" t="s">
        <v>27</v>
      </c>
      <c r="D28" s="12" t="s">
        <v>28</v>
      </c>
      <c r="E28" s="5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s="12" customFormat="1" x14ac:dyDescent="0.15">
      <c r="C29" s="18"/>
    </row>
    <row r="30" spans="1:32" x14ac:dyDescent="0.15">
      <c r="A30" s="12"/>
      <c r="B30" s="12"/>
      <c r="C30" s="12" t="s">
        <v>29</v>
      </c>
      <c r="D30" s="12" t="s">
        <v>30</v>
      </c>
      <c r="E30" s="5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x14ac:dyDescent="0.15">
      <c r="A31" s="12"/>
      <c r="B31" s="12"/>
      <c r="C31" s="18" t="s">
        <v>31</v>
      </c>
      <c r="D31" s="12" t="s">
        <v>32</v>
      </c>
      <c r="E31" s="5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s="12" customFormat="1" x14ac:dyDescent="0.15">
      <c r="C32" s="18" t="s">
        <v>33</v>
      </c>
      <c r="D32" s="25" t="s">
        <v>34</v>
      </c>
      <c r="E32" s="13">
        <f>SUM(E30:E31)</f>
        <v>0</v>
      </c>
    </row>
    <row r="33" spans="1:32" x14ac:dyDescent="0.15">
      <c r="A33" s="12"/>
      <c r="B33" s="6" t="s">
        <v>35</v>
      </c>
      <c r="C33" s="6"/>
      <c r="D33" s="4"/>
      <c r="E33" s="7">
        <f>SUM(E22,E24,E27:E28,E30)</f>
        <v>0</v>
      </c>
      <c r="F33" s="8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x14ac:dyDescent="0.15">
      <c r="A34" s="12"/>
      <c r="B34" s="6" t="s">
        <v>36</v>
      </c>
      <c r="C34" s="4"/>
      <c r="D34" s="4"/>
      <c r="E34" s="9">
        <f>SUM(E25,E27:E28,E32)</f>
        <v>0</v>
      </c>
      <c r="F34" s="10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s="12" customFormat="1" x14ac:dyDescent="0.15">
      <c r="B35" s="11"/>
      <c r="C35" s="11"/>
      <c r="E35" s="13"/>
    </row>
    <row r="36" spans="1:32" x14ac:dyDescent="0.15">
      <c r="A36" s="12"/>
      <c r="B36" s="18" t="s">
        <v>37</v>
      </c>
      <c r="C36" s="11" t="s">
        <v>38</v>
      </c>
      <c r="D36" s="12"/>
      <c r="E36" s="14"/>
      <c r="F36" s="8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s="12" customFormat="1" x14ac:dyDescent="0.15">
      <c r="C37" s="11"/>
      <c r="E37" s="8"/>
    </row>
    <row r="38" spans="1:32" x14ac:dyDescent="0.15">
      <c r="A38" s="12"/>
      <c r="B38" s="11" t="s">
        <v>39</v>
      </c>
      <c r="C38" s="11"/>
      <c r="D38" s="12"/>
      <c r="E38" s="7">
        <f>SUM(E34,E36)</f>
        <v>0</v>
      </c>
      <c r="F38" s="15">
        <f>IF(E36=0,0,E38/-E36)</f>
        <v>0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s="12" customFormat="1" x14ac:dyDescent="0.15">
      <c r="B39" s="11"/>
      <c r="C39" s="11"/>
      <c r="E39" s="8"/>
      <c r="F39" s="16"/>
    </row>
    <row r="40" spans="1:32" s="12" customFormat="1" x14ac:dyDescent="0.15">
      <c r="A40" s="11" t="s">
        <v>40</v>
      </c>
    </row>
    <row r="41" spans="1:32" s="12" customFormat="1" x14ac:dyDescent="0.15"/>
    <row r="42" spans="1:32" s="12" customFormat="1" x14ac:dyDescent="0.15">
      <c r="D42" s="12" t="s">
        <v>41</v>
      </c>
      <c r="E42" s="26">
        <f>MAX(0,(-E36-E33))</f>
        <v>0</v>
      </c>
    </row>
    <row r="43" spans="1:32" x14ac:dyDescent="0.15">
      <c r="A43" s="12"/>
      <c r="B43" s="12"/>
      <c r="C43" s="12"/>
      <c r="D43" s="12" t="s">
        <v>42</v>
      </c>
      <c r="E43" s="5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s="12" customFormat="1" x14ac:dyDescent="0.15">
      <c r="D44" s="12" t="s">
        <v>43</v>
      </c>
      <c r="E44" s="26">
        <f>MIN(E42,E43)</f>
        <v>0</v>
      </c>
    </row>
    <row r="45" spans="1:32" s="12" customFormat="1" x14ac:dyDescent="0.15">
      <c r="D45" s="12" t="s">
        <v>44</v>
      </c>
      <c r="E45" s="26">
        <f>E38+E44</f>
        <v>0</v>
      </c>
      <c r="F45" s="27">
        <f>IF(E36=0,0,E45/-E36)</f>
        <v>0</v>
      </c>
    </row>
    <row r="46" spans="1:32" s="12" customFormat="1" x14ac:dyDescent="0.15">
      <c r="D46" s="12" t="s">
        <v>45</v>
      </c>
      <c r="E46" s="26">
        <f>IF(E45&gt;0,E45,0)</f>
        <v>0</v>
      </c>
      <c r="F46" s="27"/>
    </row>
    <row r="47" spans="1:32" s="12" customFormat="1" x14ac:dyDescent="0.15">
      <c r="E47" s="26"/>
      <c r="F47" s="27"/>
    </row>
    <row r="48" spans="1:32" x14ac:dyDescent="0.15">
      <c r="A48" s="12"/>
      <c r="B48" s="12"/>
      <c r="C48" s="18"/>
      <c r="D48" s="6" t="s">
        <v>46</v>
      </c>
      <c r="E48" s="19">
        <f>MAX(0,(E44-E46))</f>
        <v>0</v>
      </c>
      <c r="F48" s="11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x14ac:dyDescent="0.15">
      <c r="A49" s="12"/>
      <c r="B49" s="12"/>
      <c r="C49" s="12"/>
      <c r="D49" s="2" t="s">
        <v>47</v>
      </c>
      <c r="E49" s="17">
        <f>E38+E48</f>
        <v>0</v>
      </c>
      <c r="F49" s="27">
        <f>IF(E36=0,0,E49/-E36)</f>
        <v>0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s="12" customFormat="1" x14ac:dyDescent="0.15">
      <c r="E50" s="26"/>
    </row>
    <row r="51" spans="1:32" s="12" customFormat="1" x14ac:dyDescent="0.15"/>
    <row r="52" spans="1:32" s="12" customFormat="1" x14ac:dyDescent="0.15"/>
    <row r="53" spans="1:32" s="12" customFormat="1" x14ac:dyDescent="0.15"/>
    <row r="54" spans="1:32" s="12" customFormat="1" x14ac:dyDescent="0.15"/>
    <row r="55" spans="1:32" s="12" customFormat="1" x14ac:dyDescent="0.15"/>
    <row r="56" spans="1:32" s="12" customFormat="1" x14ac:dyDescent="0.15"/>
    <row r="57" spans="1:32" s="12" customFormat="1" x14ac:dyDescent="0.15"/>
    <row r="58" spans="1:32" s="12" customFormat="1" x14ac:dyDescent="0.15"/>
    <row r="59" spans="1:32" s="12" customFormat="1" x14ac:dyDescent="0.15"/>
    <row r="60" spans="1:32" s="12" customFormat="1" x14ac:dyDescent="0.15"/>
    <row r="61" spans="1:32" s="12" customFormat="1" x14ac:dyDescent="0.15"/>
    <row r="62" spans="1:32" s="12" customFormat="1" x14ac:dyDescent="0.15"/>
    <row r="63" spans="1:32" s="12" customFormat="1" x14ac:dyDescent="0.15"/>
    <row r="64" spans="1:32" s="12" customFormat="1" x14ac:dyDescent="0.15"/>
    <row r="65" s="12" customFormat="1" x14ac:dyDescent="0.15"/>
    <row r="66" s="12" customFormat="1" x14ac:dyDescent="0.15"/>
    <row r="67" s="12" customFormat="1" x14ac:dyDescent="0.15"/>
    <row r="68" s="12" customFormat="1" x14ac:dyDescent="0.15"/>
    <row r="69" s="12" customFormat="1" x14ac:dyDescent="0.15"/>
    <row r="70" s="12" customFormat="1" x14ac:dyDescent="0.15"/>
    <row r="71" s="12" customFormat="1" x14ac:dyDescent="0.15"/>
    <row r="72" s="12" customFormat="1" x14ac:dyDescent="0.15"/>
    <row r="73" s="12" customFormat="1" x14ac:dyDescent="0.15"/>
    <row r="74" s="12" customFormat="1" x14ac:dyDescent="0.15"/>
    <row r="75" s="12" customFormat="1" x14ac:dyDescent="0.15"/>
    <row r="76" s="12" customFormat="1" x14ac:dyDescent="0.15"/>
    <row r="77" s="12" customFormat="1" x14ac:dyDescent="0.15"/>
    <row r="78" s="12" customFormat="1" x14ac:dyDescent="0.15"/>
    <row r="79" s="12" customFormat="1" x14ac:dyDescent="0.15"/>
    <row r="80" s="12" customFormat="1" x14ac:dyDescent="0.15"/>
    <row r="81" s="12" customFormat="1" x14ac:dyDescent="0.15"/>
    <row r="82" s="12" customFormat="1" x14ac:dyDescent="0.15"/>
    <row r="83" s="12" customFormat="1" x14ac:dyDescent="0.15"/>
    <row r="84" s="12" customFormat="1" x14ac:dyDescent="0.15"/>
    <row r="85" s="12" customFormat="1" x14ac:dyDescent="0.15"/>
    <row r="86" s="12" customFormat="1" x14ac:dyDescent="0.15"/>
    <row r="87" s="12" customFormat="1" x14ac:dyDescent="0.15"/>
    <row r="88" s="12" customFormat="1" x14ac:dyDescent="0.15"/>
    <row r="89" s="12" customFormat="1" x14ac:dyDescent="0.15"/>
    <row r="90" s="12" customFormat="1" x14ac:dyDescent="0.15"/>
    <row r="91" s="12" customFormat="1" x14ac:dyDescent="0.15"/>
    <row r="92" s="12" customFormat="1" x14ac:dyDescent="0.15"/>
    <row r="93" s="12" customFormat="1" x14ac:dyDescent="0.15"/>
    <row r="94" s="12" customFormat="1" x14ac:dyDescent="0.15"/>
    <row r="95" s="12" customFormat="1" x14ac:dyDescent="0.15"/>
    <row r="96" s="12" customFormat="1" x14ac:dyDescent="0.15"/>
    <row r="97" s="12" customFormat="1" x14ac:dyDescent="0.15"/>
    <row r="98" s="12" customFormat="1" x14ac:dyDescent="0.15"/>
    <row r="99" s="12" customFormat="1" x14ac:dyDescent="0.15"/>
    <row r="100" s="12" customFormat="1" x14ac:dyDescent="0.15"/>
    <row r="101" s="12" customFormat="1" x14ac:dyDescent="0.15"/>
    <row r="102" s="12" customFormat="1" x14ac:dyDescent="0.15"/>
    <row r="103" s="12" customFormat="1" x14ac:dyDescent="0.15"/>
    <row r="104" s="12" customFormat="1" x14ac:dyDescent="0.15"/>
    <row r="105" s="12" customFormat="1" x14ac:dyDescent="0.15"/>
    <row r="106" s="12" customFormat="1" x14ac:dyDescent="0.15"/>
    <row r="107" s="12" customFormat="1" x14ac:dyDescent="0.15"/>
    <row r="108" s="12" customFormat="1" x14ac:dyDescent="0.15"/>
    <row r="109" s="12" customFormat="1" x14ac:dyDescent="0.15"/>
    <row r="110" s="12" customFormat="1" x14ac:dyDescent="0.15"/>
    <row r="111" s="12" customFormat="1" x14ac:dyDescent="0.15"/>
    <row r="112" s="12" customFormat="1" x14ac:dyDescent="0.15"/>
    <row r="113" s="12" customFormat="1" x14ac:dyDescent="0.15"/>
    <row r="114" s="12" customFormat="1" x14ac:dyDescent="0.15"/>
    <row r="115" s="12" customFormat="1" x14ac:dyDescent="0.15"/>
    <row r="116" s="12" customFormat="1" x14ac:dyDescent="0.15"/>
    <row r="117" s="12" customFormat="1" x14ac:dyDescent="0.15"/>
    <row r="118" s="12" customFormat="1" x14ac:dyDescent="0.15"/>
    <row r="119" s="12" customFormat="1" x14ac:dyDescent="0.15"/>
    <row r="120" s="12" customFormat="1" x14ac:dyDescent="0.15"/>
    <row r="121" s="12" customFormat="1" x14ac:dyDescent="0.15"/>
    <row r="122" s="12" customFormat="1" x14ac:dyDescent="0.15"/>
    <row r="123" s="12" customFormat="1" x14ac:dyDescent="0.15"/>
    <row r="124" s="12" customFormat="1" x14ac:dyDescent="0.15"/>
    <row r="125" s="12" customFormat="1" x14ac:dyDescent="0.15"/>
    <row r="126" s="12" customFormat="1" x14ac:dyDescent="0.15"/>
    <row r="127" s="12" customFormat="1" x14ac:dyDescent="0.15"/>
    <row r="128" s="12" customFormat="1" x14ac:dyDescent="0.15"/>
    <row r="129" s="12" customFormat="1" x14ac:dyDescent="0.15"/>
    <row r="130" s="12" customFormat="1" x14ac:dyDescent="0.15"/>
    <row r="131" s="12" customFormat="1" x14ac:dyDescent="0.15"/>
    <row r="132" s="12" customFormat="1" x14ac:dyDescent="0.15"/>
    <row r="133" s="12" customFormat="1" x14ac:dyDescent="0.15"/>
    <row r="134" s="12" customFormat="1" x14ac:dyDescent="0.15"/>
    <row r="135" s="12" customFormat="1" x14ac:dyDescent="0.15"/>
    <row r="136" s="12" customFormat="1" x14ac:dyDescent="0.15"/>
    <row r="137" s="12" customFormat="1" x14ac:dyDescent="0.15"/>
    <row r="138" s="12" customFormat="1" x14ac:dyDescent="0.15"/>
    <row r="139" s="12" customFormat="1" x14ac:dyDescent="0.15"/>
    <row r="140" s="12" customFormat="1" x14ac:dyDescent="0.15"/>
    <row r="141" s="12" customFormat="1" x14ac:dyDescent="0.15"/>
    <row r="142" s="12" customFormat="1" x14ac:dyDescent="0.15"/>
    <row r="143" s="12" customFormat="1" x14ac:dyDescent="0.15"/>
    <row r="144" s="12" customFormat="1" x14ac:dyDescent="0.15"/>
    <row r="145" s="12" customFormat="1" x14ac:dyDescent="0.15"/>
    <row r="146" s="12" customFormat="1" x14ac:dyDescent="0.15"/>
    <row r="147" s="12" customFormat="1" x14ac:dyDescent="0.15"/>
    <row r="148" s="12" customFormat="1" x14ac:dyDescent="0.15"/>
  </sheetData>
  <sheetProtection algorithmName="SHA-512" hashValue="kMnXLWDhmYFe1u5Njhp8x1Ng76CSODCYv5VN8EzMSIj5uAckMyY41bQZdKnObxlBLqjdKzTjm2tUNHq39vFZyA==" saltValue="cRDH8piKxHe5TFN0Ug6b/w==" spinCount="100000" sheet="1" objects="1" scenarios="1"/>
  <dataValidations count="2">
    <dataValidation allowBlank="1" showInputMessage="1" showErrorMessage="1" promptTitle="Daadwerkelijke kosten 2023" prompt="Negatieve waarde invoeren" sqref="E36" xr:uid="{27CEEB72-7AB1-0E49-ADF2-6CAC803F0024}"/>
    <dataValidation allowBlank="1" showInputMessage="1" showErrorMessage="1" promptTitle="Maximale TVOV 2023" prompt="Neem maximale TVOV 2023 voor de concessie over van de toekenningsbeschikking van IenW (aan de concessieverlener)." sqref="E43" xr:uid="{E8447E9C-0691-DA42-AD94-CB8C6A69681B}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F24E8-7DB3-684F-9C57-BD5A724D3CC1}">
  <dimension ref="A1:AF148"/>
  <sheetViews>
    <sheetView zoomScale="120" zoomScaleNormal="120" workbookViewId="0">
      <selection activeCell="E43" sqref="E43"/>
    </sheetView>
  </sheetViews>
  <sheetFormatPr baseColWidth="10" defaultRowHeight="11" x14ac:dyDescent="0.15"/>
  <cols>
    <col min="1" max="3" width="3.1640625" style="2" customWidth="1"/>
    <col min="4" max="4" width="88.83203125" style="2" customWidth="1"/>
    <col min="5" max="5" width="16.1640625" style="2" customWidth="1"/>
    <col min="6" max="6" width="12.33203125" style="2" customWidth="1"/>
    <col min="7" max="16384" width="10.83203125" style="2"/>
  </cols>
  <sheetData>
    <row r="1" spans="1:32" s="12" customFormat="1" x14ac:dyDescent="0.15"/>
    <row r="2" spans="1:32" x14ac:dyDescent="0.15">
      <c r="A2" s="1" t="s">
        <v>0</v>
      </c>
      <c r="B2" s="1"/>
      <c r="C2" s="1"/>
      <c r="D2" s="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s="12" customFormat="1" x14ac:dyDescent="0.15"/>
    <row r="4" spans="1:32" x14ac:dyDescent="0.15">
      <c r="A4" s="12"/>
      <c r="B4" s="12"/>
      <c r="C4" s="12"/>
      <c r="D4" s="3" t="s">
        <v>1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s="12" customFormat="1" x14ac:dyDescent="0.15"/>
    <row r="6" spans="1:32" x14ac:dyDescent="0.15">
      <c r="A6" s="12"/>
      <c r="B6" s="12"/>
      <c r="C6" s="18" t="s">
        <v>2</v>
      </c>
      <c r="D6" s="12" t="s">
        <v>3</v>
      </c>
      <c r="E6" s="4" t="str">
        <f>IF('Verantwoording concessiehouder'!E6="","",'Verantwoording concessiehouder'!E6)</f>
        <v/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x14ac:dyDescent="0.15">
      <c r="A7" s="11"/>
      <c r="B7" s="11"/>
      <c r="C7" s="18" t="s">
        <v>4</v>
      </c>
      <c r="D7" s="12" t="s">
        <v>5</v>
      </c>
      <c r="E7" s="5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x14ac:dyDescent="0.15">
      <c r="A8" s="12"/>
      <c r="B8" s="12"/>
      <c r="C8" s="12"/>
      <c r="D8" s="12" t="s">
        <v>6</v>
      </c>
      <c r="E8" s="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x14ac:dyDescent="0.15">
      <c r="A9" s="12"/>
      <c r="B9" s="12"/>
      <c r="C9" s="12"/>
      <c r="D9" s="12" t="s">
        <v>7</v>
      </c>
      <c r="E9" s="31" t="str">
        <f>IF('Verantwoording concessiehouder'!E9="","",'Verantwoording concessiehouder'!E9)</f>
        <v/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s="12" customFormat="1" x14ac:dyDescent="0.15">
      <c r="E10" s="21"/>
    </row>
    <row r="11" spans="1:32" s="12" customFormat="1" x14ac:dyDescent="0.15">
      <c r="A11" s="11" t="s">
        <v>8</v>
      </c>
    </row>
    <row r="12" spans="1:32" s="12" customFormat="1" x14ac:dyDescent="0.15">
      <c r="D12" s="12" t="s">
        <v>9</v>
      </c>
      <c r="E12" s="22">
        <v>44927</v>
      </c>
    </row>
    <row r="13" spans="1:32" s="12" customFormat="1" x14ac:dyDescent="0.15">
      <c r="D13" s="12" t="s">
        <v>10</v>
      </c>
      <c r="E13" s="22">
        <v>45291</v>
      </c>
    </row>
    <row r="14" spans="1:32" s="12" customFormat="1" x14ac:dyDescent="0.15"/>
    <row r="15" spans="1:32" s="12" customFormat="1" x14ac:dyDescent="0.15">
      <c r="D15" s="12" t="s">
        <v>11</v>
      </c>
      <c r="E15" s="20" t="s">
        <v>12</v>
      </c>
    </row>
    <row r="16" spans="1:32" s="12" customFormat="1" x14ac:dyDescent="0.15">
      <c r="D16" s="12" t="s">
        <v>13</v>
      </c>
      <c r="E16" s="23">
        <v>1</v>
      </c>
    </row>
    <row r="17" spans="1:32" s="12" customFormat="1" x14ac:dyDescent="0.15"/>
    <row r="18" spans="1:32" s="12" customFormat="1" x14ac:dyDescent="0.15">
      <c r="A18" s="11" t="s">
        <v>14</v>
      </c>
    </row>
    <row r="19" spans="1:32" s="12" customFormat="1" x14ac:dyDescent="0.15"/>
    <row r="20" spans="1:32" s="12" customFormat="1" x14ac:dyDescent="0.15">
      <c r="B20" s="11" t="s">
        <v>15</v>
      </c>
      <c r="E20" s="24" t="s">
        <v>16</v>
      </c>
      <c r="F20" s="11"/>
    </row>
    <row r="21" spans="1:32" s="12" customFormat="1" x14ac:dyDescent="0.15">
      <c r="C21" s="25" t="s">
        <v>17</v>
      </c>
    </row>
    <row r="22" spans="1:32" x14ac:dyDescent="0.15">
      <c r="A22" s="12"/>
      <c r="B22" s="12"/>
      <c r="C22" s="12" t="s">
        <v>18</v>
      </c>
      <c r="D22" s="12" t="s">
        <v>19</v>
      </c>
      <c r="E22" s="5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x14ac:dyDescent="0.15">
      <c r="A23" s="12"/>
      <c r="B23" s="12"/>
      <c r="C23" s="18" t="s">
        <v>20</v>
      </c>
      <c r="D23" s="12" t="s">
        <v>21</v>
      </c>
      <c r="E23" s="5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x14ac:dyDescent="0.15">
      <c r="A24" s="12"/>
      <c r="B24" s="12"/>
      <c r="C24" s="12" t="s">
        <v>22</v>
      </c>
      <c r="D24" s="12" t="s">
        <v>23</v>
      </c>
      <c r="E24" s="5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s="12" customFormat="1" x14ac:dyDescent="0.15">
      <c r="C25" s="18" t="s">
        <v>24</v>
      </c>
      <c r="D25" s="25" t="str">
        <f>"Totaal "&amp; C21</f>
        <v>Totaal Subsidies conform contract</v>
      </c>
      <c r="E25" s="13">
        <f>SUM(E22:E24)</f>
        <v>0</v>
      </c>
    </row>
    <row r="26" spans="1:32" s="12" customFormat="1" x14ac:dyDescent="0.15">
      <c r="C26" s="18"/>
      <c r="E26" s="13"/>
    </row>
    <row r="27" spans="1:32" x14ac:dyDescent="0.15">
      <c r="A27" s="12"/>
      <c r="B27" s="12"/>
      <c r="C27" s="18" t="s">
        <v>25</v>
      </c>
      <c r="D27" s="12" t="s">
        <v>26</v>
      </c>
      <c r="E27" s="5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x14ac:dyDescent="0.15">
      <c r="A28" s="12"/>
      <c r="B28" s="12"/>
      <c r="C28" s="18" t="s">
        <v>27</v>
      </c>
      <c r="D28" s="12" t="s">
        <v>28</v>
      </c>
      <c r="E28" s="5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s="12" customFormat="1" x14ac:dyDescent="0.15">
      <c r="C29" s="18"/>
    </row>
    <row r="30" spans="1:32" x14ac:dyDescent="0.15">
      <c r="A30" s="12"/>
      <c r="B30" s="12"/>
      <c r="C30" s="12" t="s">
        <v>29</v>
      </c>
      <c r="D30" s="12" t="s">
        <v>30</v>
      </c>
      <c r="E30" s="5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x14ac:dyDescent="0.15">
      <c r="A31" s="12"/>
      <c r="B31" s="12"/>
      <c r="C31" s="18" t="s">
        <v>31</v>
      </c>
      <c r="D31" s="12" t="s">
        <v>32</v>
      </c>
      <c r="E31" s="5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s="12" customFormat="1" x14ac:dyDescent="0.15">
      <c r="C32" s="18" t="s">
        <v>33</v>
      </c>
      <c r="D32" s="25" t="s">
        <v>34</v>
      </c>
      <c r="E32" s="13">
        <f>SUM(E30:E31)</f>
        <v>0</v>
      </c>
    </row>
    <row r="33" spans="1:32" x14ac:dyDescent="0.15">
      <c r="A33" s="12"/>
      <c r="B33" s="6" t="s">
        <v>35</v>
      </c>
      <c r="C33" s="6"/>
      <c r="D33" s="4"/>
      <c r="E33" s="7">
        <f>SUM(E22,E24,E27:E28,E30)</f>
        <v>0</v>
      </c>
      <c r="F33" s="8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x14ac:dyDescent="0.15">
      <c r="A34" s="12"/>
      <c r="B34" s="6" t="s">
        <v>36</v>
      </c>
      <c r="C34" s="4"/>
      <c r="D34" s="4"/>
      <c r="E34" s="9">
        <f>SUM(E25,E27:E28,E32)</f>
        <v>0</v>
      </c>
      <c r="F34" s="10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s="12" customFormat="1" x14ac:dyDescent="0.15">
      <c r="B35" s="11"/>
      <c r="C35" s="11"/>
      <c r="E35" s="13"/>
    </row>
    <row r="36" spans="1:32" x14ac:dyDescent="0.15">
      <c r="A36" s="12"/>
      <c r="B36" s="18" t="s">
        <v>37</v>
      </c>
      <c r="C36" s="11" t="s">
        <v>38</v>
      </c>
      <c r="D36" s="12"/>
      <c r="E36" s="14"/>
      <c r="F36" s="8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s="12" customFormat="1" x14ac:dyDescent="0.15">
      <c r="C37" s="11"/>
      <c r="E37" s="8"/>
    </row>
    <row r="38" spans="1:32" x14ac:dyDescent="0.15">
      <c r="A38" s="12"/>
      <c r="B38" s="11" t="s">
        <v>39</v>
      </c>
      <c r="C38" s="11"/>
      <c r="D38" s="12"/>
      <c r="E38" s="7">
        <f>SUM(E34,E36)</f>
        <v>0</v>
      </c>
      <c r="F38" s="15">
        <f>IF(E36=0,0,E38/-E36)</f>
        <v>0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s="12" customFormat="1" x14ac:dyDescent="0.15">
      <c r="B39" s="11"/>
      <c r="C39" s="11"/>
      <c r="E39" s="8"/>
      <c r="F39" s="16"/>
    </row>
    <row r="40" spans="1:32" s="12" customFormat="1" x14ac:dyDescent="0.15">
      <c r="A40" s="11" t="s">
        <v>40</v>
      </c>
    </row>
    <row r="41" spans="1:32" s="12" customFormat="1" x14ac:dyDescent="0.15"/>
    <row r="42" spans="1:32" s="12" customFormat="1" x14ac:dyDescent="0.15">
      <c r="D42" s="12" t="s">
        <v>41</v>
      </c>
      <c r="E42" s="26">
        <f>MAX(0,(-E36-E33))</f>
        <v>0</v>
      </c>
    </row>
    <row r="43" spans="1:32" x14ac:dyDescent="0.15">
      <c r="A43" s="12"/>
      <c r="B43" s="12"/>
      <c r="C43" s="12"/>
      <c r="D43" s="12" t="s">
        <v>42</v>
      </c>
      <c r="E43" s="5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s="12" customFormat="1" x14ac:dyDescent="0.15">
      <c r="D44" s="12" t="s">
        <v>43</v>
      </c>
      <c r="E44" s="26">
        <f>MIN(E42,E43)</f>
        <v>0</v>
      </c>
    </row>
    <row r="45" spans="1:32" s="12" customFormat="1" x14ac:dyDescent="0.15">
      <c r="D45" s="12" t="s">
        <v>44</v>
      </c>
      <c r="E45" s="26">
        <f>E38+E44</f>
        <v>0</v>
      </c>
      <c r="F45" s="27">
        <f>IF(E36=0,0,E45/-E36)</f>
        <v>0</v>
      </c>
    </row>
    <row r="46" spans="1:32" s="12" customFormat="1" x14ac:dyDescent="0.15">
      <c r="D46" s="12" t="s">
        <v>45</v>
      </c>
      <c r="E46" s="26">
        <f>IF(E45&gt;0,E45,0)</f>
        <v>0</v>
      </c>
      <c r="F46" s="27"/>
    </row>
    <row r="47" spans="1:32" s="12" customFormat="1" x14ac:dyDescent="0.15">
      <c r="E47" s="26"/>
      <c r="F47" s="27"/>
    </row>
    <row r="48" spans="1:32" x14ac:dyDescent="0.15">
      <c r="A48" s="12"/>
      <c r="B48" s="12"/>
      <c r="C48" s="18"/>
      <c r="D48" s="6" t="s">
        <v>46</v>
      </c>
      <c r="E48" s="19">
        <f>MAX(0,(E44-E46))</f>
        <v>0</v>
      </c>
      <c r="F48" s="11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x14ac:dyDescent="0.15">
      <c r="A49" s="12"/>
      <c r="B49" s="12"/>
      <c r="C49" s="12"/>
      <c r="D49" s="2" t="s">
        <v>47</v>
      </c>
      <c r="E49" s="17">
        <f>E38+E48</f>
        <v>0</v>
      </c>
      <c r="F49" s="27">
        <f>IF(E36=0,0,E49/-E36)</f>
        <v>0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s="12" customFormat="1" x14ac:dyDescent="0.15">
      <c r="E50" s="26"/>
    </row>
    <row r="51" spans="1:32" s="12" customFormat="1" x14ac:dyDescent="0.15"/>
    <row r="52" spans="1:32" s="12" customFormat="1" x14ac:dyDescent="0.15"/>
    <row r="53" spans="1:32" s="12" customFormat="1" x14ac:dyDescent="0.15"/>
    <row r="54" spans="1:32" s="12" customFormat="1" x14ac:dyDescent="0.15"/>
    <row r="55" spans="1:32" s="12" customFormat="1" x14ac:dyDescent="0.15"/>
    <row r="56" spans="1:32" s="12" customFormat="1" x14ac:dyDescent="0.15"/>
    <row r="57" spans="1:32" s="12" customFormat="1" x14ac:dyDescent="0.15"/>
    <row r="58" spans="1:32" s="12" customFormat="1" x14ac:dyDescent="0.15"/>
    <row r="59" spans="1:32" s="12" customFormat="1" x14ac:dyDescent="0.15"/>
    <row r="60" spans="1:32" s="12" customFormat="1" x14ac:dyDescent="0.15"/>
    <row r="61" spans="1:32" s="12" customFormat="1" x14ac:dyDescent="0.15"/>
    <row r="62" spans="1:32" s="12" customFormat="1" x14ac:dyDescent="0.15"/>
    <row r="63" spans="1:32" s="12" customFormat="1" x14ac:dyDescent="0.15"/>
    <row r="64" spans="1:32" s="12" customFormat="1" x14ac:dyDescent="0.15"/>
    <row r="65" s="12" customFormat="1" x14ac:dyDescent="0.15"/>
    <row r="66" s="12" customFormat="1" x14ac:dyDescent="0.15"/>
    <row r="67" s="12" customFormat="1" x14ac:dyDescent="0.15"/>
    <row r="68" s="12" customFormat="1" x14ac:dyDescent="0.15"/>
    <row r="69" s="12" customFormat="1" x14ac:dyDescent="0.15"/>
    <row r="70" s="12" customFormat="1" x14ac:dyDescent="0.15"/>
    <row r="71" s="12" customFormat="1" x14ac:dyDescent="0.15"/>
    <row r="72" s="12" customFormat="1" x14ac:dyDescent="0.15"/>
    <row r="73" s="12" customFormat="1" x14ac:dyDescent="0.15"/>
    <row r="74" s="12" customFormat="1" x14ac:dyDescent="0.15"/>
    <row r="75" s="12" customFormat="1" x14ac:dyDescent="0.15"/>
    <row r="76" s="12" customFormat="1" x14ac:dyDescent="0.15"/>
    <row r="77" s="12" customFormat="1" x14ac:dyDescent="0.15"/>
    <row r="78" s="12" customFormat="1" x14ac:dyDescent="0.15"/>
    <row r="79" s="12" customFormat="1" x14ac:dyDescent="0.15"/>
    <row r="80" s="12" customFormat="1" x14ac:dyDescent="0.15"/>
    <row r="81" s="12" customFormat="1" x14ac:dyDescent="0.15"/>
    <row r="82" s="12" customFormat="1" x14ac:dyDescent="0.15"/>
    <row r="83" s="12" customFormat="1" x14ac:dyDescent="0.15"/>
    <row r="84" s="12" customFormat="1" x14ac:dyDescent="0.15"/>
    <row r="85" s="12" customFormat="1" x14ac:dyDescent="0.15"/>
    <row r="86" s="12" customFormat="1" x14ac:dyDescent="0.15"/>
    <row r="87" s="12" customFormat="1" x14ac:dyDescent="0.15"/>
    <row r="88" s="12" customFormat="1" x14ac:dyDescent="0.15"/>
    <row r="89" s="12" customFormat="1" x14ac:dyDescent="0.15"/>
    <row r="90" s="12" customFormat="1" x14ac:dyDescent="0.15"/>
    <row r="91" s="12" customFormat="1" x14ac:dyDescent="0.15"/>
    <row r="92" s="12" customFormat="1" x14ac:dyDescent="0.15"/>
    <row r="93" s="12" customFormat="1" x14ac:dyDescent="0.15"/>
    <row r="94" s="12" customFormat="1" x14ac:dyDescent="0.15"/>
    <row r="95" s="12" customFormat="1" x14ac:dyDescent="0.15"/>
    <row r="96" s="12" customFormat="1" x14ac:dyDescent="0.15"/>
    <row r="97" s="12" customFormat="1" x14ac:dyDescent="0.15"/>
    <row r="98" s="12" customFormat="1" x14ac:dyDescent="0.15"/>
    <row r="99" s="12" customFormat="1" x14ac:dyDescent="0.15"/>
    <row r="100" s="12" customFormat="1" x14ac:dyDescent="0.15"/>
    <row r="101" s="12" customFormat="1" x14ac:dyDescent="0.15"/>
    <row r="102" s="12" customFormat="1" x14ac:dyDescent="0.15"/>
    <row r="103" s="12" customFormat="1" x14ac:dyDescent="0.15"/>
    <row r="104" s="12" customFormat="1" x14ac:dyDescent="0.15"/>
    <row r="105" s="12" customFormat="1" x14ac:dyDescent="0.15"/>
    <row r="106" s="12" customFormat="1" x14ac:dyDescent="0.15"/>
    <row r="107" s="12" customFormat="1" x14ac:dyDescent="0.15"/>
    <row r="108" s="12" customFormat="1" x14ac:dyDescent="0.15"/>
    <row r="109" s="12" customFormat="1" x14ac:dyDescent="0.15"/>
    <row r="110" s="12" customFormat="1" x14ac:dyDescent="0.15"/>
    <row r="111" s="12" customFormat="1" x14ac:dyDescent="0.15"/>
    <row r="112" s="12" customFormat="1" x14ac:dyDescent="0.15"/>
    <row r="113" s="12" customFormat="1" x14ac:dyDescent="0.15"/>
    <row r="114" s="12" customFormat="1" x14ac:dyDescent="0.15"/>
    <row r="115" s="12" customFormat="1" x14ac:dyDescent="0.15"/>
    <row r="116" s="12" customFormat="1" x14ac:dyDescent="0.15"/>
    <row r="117" s="12" customFormat="1" x14ac:dyDescent="0.15"/>
    <row r="118" s="12" customFormat="1" x14ac:dyDescent="0.15"/>
    <row r="119" s="12" customFormat="1" x14ac:dyDescent="0.15"/>
    <row r="120" s="12" customFormat="1" x14ac:dyDescent="0.15"/>
    <row r="121" s="12" customFormat="1" x14ac:dyDescent="0.15"/>
    <row r="122" s="12" customFormat="1" x14ac:dyDescent="0.15"/>
    <row r="123" s="12" customFormat="1" x14ac:dyDescent="0.15"/>
    <row r="124" s="12" customFormat="1" x14ac:dyDescent="0.15"/>
    <row r="125" s="12" customFormat="1" x14ac:dyDescent="0.15"/>
    <row r="126" s="12" customFormat="1" x14ac:dyDescent="0.15"/>
    <row r="127" s="12" customFormat="1" x14ac:dyDescent="0.15"/>
    <row r="128" s="12" customFormat="1" x14ac:dyDescent="0.15"/>
    <row r="129" s="12" customFormat="1" x14ac:dyDescent="0.15"/>
    <row r="130" s="12" customFormat="1" x14ac:dyDescent="0.15"/>
    <row r="131" s="12" customFormat="1" x14ac:dyDescent="0.15"/>
    <row r="132" s="12" customFormat="1" x14ac:dyDescent="0.15"/>
    <row r="133" s="12" customFormat="1" x14ac:dyDescent="0.15"/>
    <row r="134" s="12" customFormat="1" x14ac:dyDescent="0.15"/>
    <row r="135" s="12" customFormat="1" x14ac:dyDescent="0.15"/>
    <row r="136" s="12" customFormat="1" x14ac:dyDescent="0.15"/>
    <row r="137" s="12" customFormat="1" x14ac:dyDescent="0.15"/>
    <row r="138" s="12" customFormat="1" x14ac:dyDescent="0.15"/>
    <row r="139" s="12" customFormat="1" x14ac:dyDescent="0.15"/>
    <row r="140" s="12" customFormat="1" x14ac:dyDescent="0.15"/>
    <row r="141" s="12" customFormat="1" x14ac:dyDescent="0.15"/>
    <row r="142" s="12" customFormat="1" x14ac:dyDescent="0.15"/>
    <row r="143" s="12" customFormat="1" x14ac:dyDescent="0.15"/>
    <row r="144" s="12" customFormat="1" x14ac:dyDescent="0.15"/>
    <row r="145" s="12" customFormat="1" x14ac:dyDescent="0.15"/>
    <row r="146" s="12" customFormat="1" x14ac:dyDescent="0.15"/>
    <row r="147" s="12" customFormat="1" x14ac:dyDescent="0.15"/>
    <row r="148" s="12" customFormat="1" x14ac:dyDescent="0.15"/>
  </sheetData>
  <sheetProtection algorithmName="SHA-512" hashValue="kMnXLWDhmYFe1u5Njhp8x1Ng76CSODCYv5VN8EzMSIj5uAckMyY41bQZdKnObxlBLqjdKzTjm2tUNHq39vFZyA==" saltValue="cRDH8piKxHe5TFN0Ug6b/w==" spinCount="100000" sheet="1" objects="1" scenarios="1"/>
  <dataValidations count="2">
    <dataValidation allowBlank="1" showInputMessage="1" showErrorMessage="1" promptTitle="Maximale TVOV 2023" prompt="Neem maximale TVOV 2023 voor de concessie over van de toekenningsbeschikking van IenW (aan de concessieverlener)." sqref="E43" xr:uid="{D8873942-98F2-744C-B0C4-771BFF662A35}"/>
    <dataValidation allowBlank="1" showInputMessage="1" showErrorMessage="1" promptTitle="Daadwerkelijke kosten 2023" prompt="Negatieve waarde invoeren" sqref="E36" xr:uid="{0F8C1D4D-353F-4740-9EC8-801C3D884D3B}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25C88-698D-2346-8C83-8AA79DC02D30}">
  <dimension ref="A1:AF148"/>
  <sheetViews>
    <sheetView zoomScale="120" zoomScaleNormal="120" workbookViewId="0">
      <selection activeCell="E43" sqref="E43:F43"/>
    </sheetView>
  </sheetViews>
  <sheetFormatPr baseColWidth="10" defaultRowHeight="11" x14ac:dyDescent="0.15"/>
  <cols>
    <col min="1" max="3" width="3.1640625" style="2" customWidth="1"/>
    <col min="4" max="4" width="88.83203125" style="2" customWidth="1"/>
    <col min="5" max="5" width="16.1640625" style="2" customWidth="1"/>
    <col min="6" max="6" width="12.33203125" style="2" customWidth="1"/>
    <col min="7" max="16384" width="10.83203125" style="2"/>
  </cols>
  <sheetData>
    <row r="1" spans="1:32" s="12" customFormat="1" x14ac:dyDescent="0.15"/>
    <row r="2" spans="1:32" x14ac:dyDescent="0.15">
      <c r="A2" s="1" t="s">
        <v>0</v>
      </c>
      <c r="B2" s="1"/>
      <c r="C2" s="1"/>
      <c r="D2" s="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s="12" customFormat="1" x14ac:dyDescent="0.15"/>
    <row r="4" spans="1:32" x14ac:dyDescent="0.15">
      <c r="A4" s="12"/>
      <c r="B4" s="12"/>
      <c r="C4" s="12"/>
      <c r="D4" s="3" t="s">
        <v>1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s="12" customFormat="1" x14ac:dyDescent="0.15"/>
    <row r="6" spans="1:32" x14ac:dyDescent="0.15">
      <c r="A6" s="12"/>
      <c r="B6" s="12"/>
      <c r="C6" s="18" t="s">
        <v>2</v>
      </c>
      <c r="D6" s="12" t="s">
        <v>3</v>
      </c>
      <c r="E6" s="4" t="str">
        <f>IF('Verantwoording concessiehouder'!E6="","",'Verantwoording concessiehouder'!E6)</f>
        <v/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x14ac:dyDescent="0.15">
      <c r="A7" s="11"/>
      <c r="B7" s="11"/>
      <c r="C7" s="18" t="s">
        <v>4</v>
      </c>
      <c r="D7" s="12" t="s">
        <v>5</v>
      </c>
      <c r="E7" s="5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x14ac:dyDescent="0.15">
      <c r="A8" s="12"/>
      <c r="B8" s="12"/>
      <c r="C8" s="12"/>
      <c r="D8" s="12" t="s">
        <v>6</v>
      </c>
      <c r="E8" s="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x14ac:dyDescent="0.15">
      <c r="A9" s="12"/>
      <c r="B9" s="12"/>
      <c r="C9" s="12"/>
      <c r="D9" s="12" t="s">
        <v>7</v>
      </c>
      <c r="E9" s="31" t="str">
        <f>IF('Verantwoording concessiehouder'!E9="","",'Verantwoording concessiehouder'!E9)</f>
        <v/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s="12" customFormat="1" x14ac:dyDescent="0.15">
      <c r="E10" s="21"/>
    </row>
    <row r="11" spans="1:32" s="12" customFormat="1" x14ac:dyDescent="0.15">
      <c r="A11" s="11" t="s">
        <v>8</v>
      </c>
    </row>
    <row r="12" spans="1:32" s="12" customFormat="1" x14ac:dyDescent="0.15">
      <c r="D12" s="12" t="s">
        <v>9</v>
      </c>
      <c r="E12" s="22">
        <v>44927</v>
      </c>
    </row>
    <row r="13" spans="1:32" s="12" customFormat="1" x14ac:dyDescent="0.15">
      <c r="D13" s="12" t="s">
        <v>10</v>
      </c>
      <c r="E13" s="22">
        <v>45291</v>
      </c>
    </row>
    <row r="14" spans="1:32" s="12" customFormat="1" x14ac:dyDescent="0.15"/>
    <row r="15" spans="1:32" s="12" customFormat="1" x14ac:dyDescent="0.15">
      <c r="D15" s="12" t="s">
        <v>11</v>
      </c>
      <c r="E15" s="20" t="s">
        <v>12</v>
      </c>
    </row>
    <row r="16" spans="1:32" s="12" customFormat="1" x14ac:dyDescent="0.15">
      <c r="D16" s="12" t="s">
        <v>13</v>
      </c>
      <c r="E16" s="23">
        <v>1</v>
      </c>
    </row>
    <row r="17" spans="1:32" s="12" customFormat="1" x14ac:dyDescent="0.15"/>
    <row r="18" spans="1:32" s="12" customFormat="1" x14ac:dyDescent="0.15">
      <c r="A18" s="11" t="s">
        <v>14</v>
      </c>
    </row>
    <row r="19" spans="1:32" s="12" customFormat="1" x14ac:dyDescent="0.15"/>
    <row r="20" spans="1:32" s="12" customFormat="1" x14ac:dyDescent="0.15">
      <c r="B20" s="11" t="s">
        <v>15</v>
      </c>
      <c r="E20" s="24" t="s">
        <v>16</v>
      </c>
      <c r="F20" s="11"/>
    </row>
    <row r="21" spans="1:32" s="12" customFormat="1" x14ac:dyDescent="0.15">
      <c r="C21" s="25" t="s">
        <v>17</v>
      </c>
    </row>
    <row r="22" spans="1:32" x14ac:dyDescent="0.15">
      <c r="A22" s="12"/>
      <c r="B22" s="12"/>
      <c r="C22" s="12" t="s">
        <v>18</v>
      </c>
      <c r="D22" s="12" t="s">
        <v>19</v>
      </c>
      <c r="E22" s="5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x14ac:dyDescent="0.15">
      <c r="A23" s="12"/>
      <c r="B23" s="12"/>
      <c r="C23" s="18" t="s">
        <v>20</v>
      </c>
      <c r="D23" s="12" t="s">
        <v>21</v>
      </c>
      <c r="E23" s="5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x14ac:dyDescent="0.15">
      <c r="A24" s="12"/>
      <c r="B24" s="12"/>
      <c r="C24" s="12" t="s">
        <v>22</v>
      </c>
      <c r="D24" s="12" t="s">
        <v>23</v>
      </c>
      <c r="E24" s="5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s="12" customFormat="1" x14ac:dyDescent="0.15">
      <c r="C25" s="18" t="s">
        <v>24</v>
      </c>
      <c r="D25" s="25" t="str">
        <f>"Totaal "&amp; C21</f>
        <v>Totaal Subsidies conform contract</v>
      </c>
      <c r="E25" s="13">
        <f>SUM(E22:E24)</f>
        <v>0</v>
      </c>
    </row>
    <row r="26" spans="1:32" s="12" customFormat="1" x14ac:dyDescent="0.15">
      <c r="C26" s="18"/>
      <c r="E26" s="13"/>
    </row>
    <row r="27" spans="1:32" x14ac:dyDescent="0.15">
      <c r="A27" s="12"/>
      <c r="B27" s="12"/>
      <c r="C27" s="18" t="s">
        <v>25</v>
      </c>
      <c r="D27" s="12" t="s">
        <v>26</v>
      </c>
      <c r="E27" s="5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x14ac:dyDescent="0.15">
      <c r="A28" s="12"/>
      <c r="B28" s="12"/>
      <c r="C28" s="18" t="s">
        <v>27</v>
      </c>
      <c r="D28" s="12" t="s">
        <v>28</v>
      </c>
      <c r="E28" s="5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s="12" customFormat="1" x14ac:dyDescent="0.15">
      <c r="C29" s="18"/>
    </row>
    <row r="30" spans="1:32" x14ac:dyDescent="0.15">
      <c r="A30" s="12"/>
      <c r="B30" s="12"/>
      <c r="C30" s="12" t="s">
        <v>29</v>
      </c>
      <c r="D30" s="12" t="s">
        <v>30</v>
      </c>
      <c r="E30" s="5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x14ac:dyDescent="0.15">
      <c r="A31" s="12"/>
      <c r="B31" s="12"/>
      <c r="C31" s="18" t="s">
        <v>31</v>
      </c>
      <c r="D31" s="12" t="s">
        <v>32</v>
      </c>
      <c r="E31" s="5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s="12" customFormat="1" x14ac:dyDescent="0.15">
      <c r="C32" s="18" t="s">
        <v>33</v>
      </c>
      <c r="D32" s="25" t="s">
        <v>34</v>
      </c>
      <c r="E32" s="13">
        <f>SUM(E30:E31)</f>
        <v>0</v>
      </c>
    </row>
    <row r="33" spans="1:32" x14ac:dyDescent="0.15">
      <c r="A33" s="12"/>
      <c r="B33" s="6" t="s">
        <v>35</v>
      </c>
      <c r="C33" s="6"/>
      <c r="D33" s="4"/>
      <c r="E33" s="7">
        <f>SUM(E22,E24,E27:E28,E30)</f>
        <v>0</v>
      </c>
      <c r="F33" s="8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x14ac:dyDescent="0.15">
      <c r="A34" s="12"/>
      <c r="B34" s="6" t="s">
        <v>36</v>
      </c>
      <c r="C34" s="4"/>
      <c r="D34" s="4"/>
      <c r="E34" s="9">
        <f>SUM(E25,E27:E28,E32)</f>
        <v>0</v>
      </c>
      <c r="F34" s="10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s="12" customFormat="1" x14ac:dyDescent="0.15">
      <c r="B35" s="11"/>
      <c r="C35" s="11"/>
      <c r="E35" s="13"/>
    </row>
    <row r="36" spans="1:32" x14ac:dyDescent="0.15">
      <c r="A36" s="12"/>
      <c r="B36" s="18" t="s">
        <v>37</v>
      </c>
      <c r="C36" s="11" t="s">
        <v>38</v>
      </c>
      <c r="D36" s="12"/>
      <c r="E36" s="14"/>
      <c r="F36" s="8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s="12" customFormat="1" x14ac:dyDescent="0.15">
      <c r="C37" s="11"/>
      <c r="E37" s="8"/>
    </row>
    <row r="38" spans="1:32" x14ac:dyDescent="0.15">
      <c r="A38" s="12"/>
      <c r="B38" s="11" t="s">
        <v>39</v>
      </c>
      <c r="C38" s="11"/>
      <c r="D38" s="12"/>
      <c r="E38" s="7">
        <f>SUM(E34,E36)</f>
        <v>0</v>
      </c>
      <c r="F38" s="15">
        <f>IF(E36=0,0,E38/-E36)</f>
        <v>0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s="12" customFormat="1" x14ac:dyDescent="0.15">
      <c r="B39" s="11"/>
      <c r="C39" s="11"/>
      <c r="E39" s="8"/>
      <c r="F39" s="16"/>
    </row>
    <row r="40" spans="1:32" s="12" customFormat="1" x14ac:dyDescent="0.15">
      <c r="A40" s="11" t="s">
        <v>40</v>
      </c>
    </row>
    <row r="41" spans="1:32" s="12" customFormat="1" x14ac:dyDescent="0.15"/>
    <row r="42" spans="1:32" s="12" customFormat="1" x14ac:dyDescent="0.15">
      <c r="D42" s="12" t="s">
        <v>41</v>
      </c>
      <c r="E42" s="26">
        <f>MAX(0,(-E36-E33))</f>
        <v>0</v>
      </c>
    </row>
    <row r="43" spans="1:32" x14ac:dyDescent="0.15">
      <c r="A43" s="12"/>
      <c r="B43" s="12"/>
      <c r="C43" s="12"/>
      <c r="D43" s="12" t="s">
        <v>42</v>
      </c>
      <c r="E43" s="5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s="12" customFormat="1" x14ac:dyDescent="0.15">
      <c r="D44" s="12" t="s">
        <v>43</v>
      </c>
      <c r="E44" s="26">
        <f>MIN(E42,E43)</f>
        <v>0</v>
      </c>
    </row>
    <row r="45" spans="1:32" s="12" customFormat="1" x14ac:dyDescent="0.15">
      <c r="D45" s="12" t="s">
        <v>44</v>
      </c>
      <c r="E45" s="26">
        <f>E38+E44</f>
        <v>0</v>
      </c>
      <c r="F45" s="27">
        <f>IF(E36=0,0,E45/-E36)</f>
        <v>0</v>
      </c>
    </row>
    <row r="46" spans="1:32" s="12" customFormat="1" x14ac:dyDescent="0.15">
      <c r="D46" s="12" t="s">
        <v>45</v>
      </c>
      <c r="E46" s="26">
        <f>IF(E45&gt;0,E45,0)</f>
        <v>0</v>
      </c>
      <c r="F46" s="27"/>
    </row>
    <row r="47" spans="1:32" s="12" customFormat="1" x14ac:dyDescent="0.15">
      <c r="E47" s="26"/>
      <c r="F47" s="27"/>
    </row>
    <row r="48" spans="1:32" x14ac:dyDescent="0.15">
      <c r="A48" s="12"/>
      <c r="B48" s="12"/>
      <c r="C48" s="18"/>
      <c r="D48" s="6" t="s">
        <v>46</v>
      </c>
      <c r="E48" s="19">
        <f>MAX(0,(E44-E46))</f>
        <v>0</v>
      </c>
      <c r="F48" s="11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x14ac:dyDescent="0.15">
      <c r="A49" s="12"/>
      <c r="B49" s="12"/>
      <c r="C49" s="12"/>
      <c r="D49" s="2" t="s">
        <v>47</v>
      </c>
      <c r="E49" s="17">
        <f>E38+E48</f>
        <v>0</v>
      </c>
      <c r="F49" s="27">
        <f>IF(E36=0,0,E49/-E36)</f>
        <v>0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s="12" customFormat="1" x14ac:dyDescent="0.15">
      <c r="E50" s="26"/>
    </row>
    <row r="51" spans="1:32" s="12" customFormat="1" x14ac:dyDescent="0.15"/>
    <row r="52" spans="1:32" s="12" customFormat="1" x14ac:dyDescent="0.15"/>
    <row r="53" spans="1:32" s="12" customFormat="1" x14ac:dyDescent="0.15"/>
    <row r="54" spans="1:32" s="12" customFormat="1" x14ac:dyDescent="0.15"/>
    <row r="55" spans="1:32" s="12" customFormat="1" x14ac:dyDescent="0.15"/>
    <row r="56" spans="1:32" s="12" customFormat="1" x14ac:dyDescent="0.15"/>
    <row r="57" spans="1:32" s="12" customFormat="1" x14ac:dyDescent="0.15"/>
    <row r="58" spans="1:32" s="12" customFormat="1" x14ac:dyDescent="0.15"/>
    <row r="59" spans="1:32" s="12" customFormat="1" x14ac:dyDescent="0.15"/>
    <row r="60" spans="1:32" s="12" customFormat="1" x14ac:dyDescent="0.15"/>
    <row r="61" spans="1:32" s="12" customFormat="1" x14ac:dyDescent="0.15"/>
    <row r="62" spans="1:32" s="12" customFormat="1" x14ac:dyDescent="0.15"/>
    <row r="63" spans="1:32" s="12" customFormat="1" x14ac:dyDescent="0.15"/>
    <row r="64" spans="1:32" s="12" customFormat="1" x14ac:dyDescent="0.15"/>
    <row r="65" s="12" customFormat="1" x14ac:dyDescent="0.15"/>
    <row r="66" s="12" customFormat="1" x14ac:dyDescent="0.15"/>
    <row r="67" s="12" customFormat="1" x14ac:dyDescent="0.15"/>
    <row r="68" s="12" customFormat="1" x14ac:dyDescent="0.15"/>
    <row r="69" s="12" customFormat="1" x14ac:dyDescent="0.15"/>
    <row r="70" s="12" customFormat="1" x14ac:dyDescent="0.15"/>
    <row r="71" s="12" customFormat="1" x14ac:dyDescent="0.15"/>
    <row r="72" s="12" customFormat="1" x14ac:dyDescent="0.15"/>
    <row r="73" s="12" customFormat="1" x14ac:dyDescent="0.15"/>
    <row r="74" s="12" customFormat="1" x14ac:dyDescent="0.15"/>
    <row r="75" s="12" customFormat="1" x14ac:dyDescent="0.15"/>
    <row r="76" s="12" customFormat="1" x14ac:dyDescent="0.15"/>
    <row r="77" s="12" customFormat="1" x14ac:dyDescent="0.15"/>
    <row r="78" s="12" customFormat="1" x14ac:dyDescent="0.15"/>
    <row r="79" s="12" customFormat="1" x14ac:dyDescent="0.15"/>
    <row r="80" s="12" customFormat="1" x14ac:dyDescent="0.15"/>
    <row r="81" s="12" customFormat="1" x14ac:dyDescent="0.15"/>
    <row r="82" s="12" customFormat="1" x14ac:dyDescent="0.15"/>
    <row r="83" s="12" customFormat="1" x14ac:dyDescent="0.15"/>
    <row r="84" s="12" customFormat="1" x14ac:dyDescent="0.15"/>
    <row r="85" s="12" customFormat="1" x14ac:dyDescent="0.15"/>
    <row r="86" s="12" customFormat="1" x14ac:dyDescent="0.15"/>
    <row r="87" s="12" customFormat="1" x14ac:dyDescent="0.15"/>
    <row r="88" s="12" customFormat="1" x14ac:dyDescent="0.15"/>
    <row r="89" s="12" customFormat="1" x14ac:dyDescent="0.15"/>
    <row r="90" s="12" customFormat="1" x14ac:dyDescent="0.15"/>
    <row r="91" s="12" customFormat="1" x14ac:dyDescent="0.15"/>
    <row r="92" s="12" customFormat="1" x14ac:dyDescent="0.15"/>
    <row r="93" s="12" customFormat="1" x14ac:dyDescent="0.15"/>
    <row r="94" s="12" customFormat="1" x14ac:dyDescent="0.15"/>
    <row r="95" s="12" customFormat="1" x14ac:dyDescent="0.15"/>
    <row r="96" s="12" customFormat="1" x14ac:dyDescent="0.15"/>
    <row r="97" s="12" customFormat="1" x14ac:dyDescent="0.15"/>
    <row r="98" s="12" customFormat="1" x14ac:dyDescent="0.15"/>
    <row r="99" s="12" customFormat="1" x14ac:dyDescent="0.15"/>
    <row r="100" s="12" customFormat="1" x14ac:dyDescent="0.15"/>
    <row r="101" s="12" customFormat="1" x14ac:dyDescent="0.15"/>
    <row r="102" s="12" customFormat="1" x14ac:dyDescent="0.15"/>
    <row r="103" s="12" customFormat="1" x14ac:dyDescent="0.15"/>
    <row r="104" s="12" customFormat="1" x14ac:dyDescent="0.15"/>
    <row r="105" s="12" customFormat="1" x14ac:dyDescent="0.15"/>
    <row r="106" s="12" customFormat="1" x14ac:dyDescent="0.15"/>
    <row r="107" s="12" customFormat="1" x14ac:dyDescent="0.15"/>
    <row r="108" s="12" customFormat="1" x14ac:dyDescent="0.15"/>
    <row r="109" s="12" customFormat="1" x14ac:dyDescent="0.15"/>
    <row r="110" s="12" customFormat="1" x14ac:dyDescent="0.15"/>
    <row r="111" s="12" customFormat="1" x14ac:dyDescent="0.15"/>
    <row r="112" s="12" customFormat="1" x14ac:dyDescent="0.15"/>
    <row r="113" s="12" customFormat="1" x14ac:dyDescent="0.15"/>
    <row r="114" s="12" customFormat="1" x14ac:dyDescent="0.15"/>
    <row r="115" s="12" customFormat="1" x14ac:dyDescent="0.15"/>
    <row r="116" s="12" customFormat="1" x14ac:dyDescent="0.15"/>
    <row r="117" s="12" customFormat="1" x14ac:dyDescent="0.15"/>
    <row r="118" s="12" customFormat="1" x14ac:dyDescent="0.15"/>
    <row r="119" s="12" customFormat="1" x14ac:dyDescent="0.15"/>
    <row r="120" s="12" customFormat="1" x14ac:dyDescent="0.15"/>
    <row r="121" s="12" customFormat="1" x14ac:dyDescent="0.15"/>
    <row r="122" s="12" customFormat="1" x14ac:dyDescent="0.15"/>
    <row r="123" s="12" customFormat="1" x14ac:dyDescent="0.15"/>
    <row r="124" s="12" customFormat="1" x14ac:dyDescent="0.15"/>
    <row r="125" s="12" customFormat="1" x14ac:dyDescent="0.15"/>
    <row r="126" s="12" customFormat="1" x14ac:dyDescent="0.15"/>
    <row r="127" s="12" customFormat="1" x14ac:dyDescent="0.15"/>
    <row r="128" s="12" customFormat="1" x14ac:dyDescent="0.15"/>
    <row r="129" s="12" customFormat="1" x14ac:dyDescent="0.15"/>
    <row r="130" s="12" customFormat="1" x14ac:dyDescent="0.15"/>
    <row r="131" s="12" customFormat="1" x14ac:dyDescent="0.15"/>
    <row r="132" s="12" customFormat="1" x14ac:dyDescent="0.15"/>
    <row r="133" s="12" customFormat="1" x14ac:dyDescent="0.15"/>
    <row r="134" s="12" customFormat="1" x14ac:dyDescent="0.15"/>
    <row r="135" s="12" customFormat="1" x14ac:dyDescent="0.15"/>
    <row r="136" s="12" customFormat="1" x14ac:dyDescent="0.15"/>
    <row r="137" s="12" customFormat="1" x14ac:dyDescent="0.15"/>
    <row r="138" s="12" customFormat="1" x14ac:dyDescent="0.15"/>
    <row r="139" s="12" customFormat="1" x14ac:dyDescent="0.15"/>
    <row r="140" s="12" customFormat="1" x14ac:dyDescent="0.15"/>
    <row r="141" s="12" customFormat="1" x14ac:dyDescent="0.15"/>
    <row r="142" s="12" customFormat="1" x14ac:dyDescent="0.15"/>
    <row r="143" s="12" customFormat="1" x14ac:dyDescent="0.15"/>
    <row r="144" s="12" customFormat="1" x14ac:dyDescent="0.15"/>
    <row r="145" s="12" customFormat="1" x14ac:dyDescent="0.15"/>
    <row r="146" s="12" customFormat="1" x14ac:dyDescent="0.15"/>
    <row r="147" s="12" customFormat="1" x14ac:dyDescent="0.15"/>
    <row r="148" s="12" customFormat="1" x14ac:dyDescent="0.15"/>
  </sheetData>
  <sheetProtection algorithmName="SHA-512" hashValue="kMnXLWDhmYFe1u5Njhp8x1Ng76CSODCYv5VN8EzMSIj5uAckMyY41bQZdKnObxlBLqjdKzTjm2tUNHq39vFZyA==" saltValue="cRDH8piKxHe5TFN0Ug6b/w==" spinCount="100000" sheet="1" objects="1" scenarios="1"/>
  <dataValidations count="2">
    <dataValidation allowBlank="1" showInputMessage="1" showErrorMessage="1" promptTitle="Maximale TVOV 2023" prompt="Neem maximale TVOV 2023 voor de concessie over van de toekenningsbeschikking van IenW (aan de concessieverlener)." sqref="E43" xr:uid="{9C8BFEAF-CAD0-C947-8006-D78CA6A17B7F}"/>
    <dataValidation allowBlank="1" showInputMessage="1" showErrorMessage="1" promptTitle="Daadwerkelijke kosten 2023" prompt="Negatieve waarde invoeren" sqref="E36" xr:uid="{4E451C84-4B80-9D45-8E76-BE840B3DEB17}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AFA74-D348-6244-93E5-7E49A1F1BF3B}">
  <dimension ref="A1:AF148"/>
  <sheetViews>
    <sheetView zoomScale="120" zoomScaleNormal="120" workbookViewId="0">
      <selection activeCell="E43" sqref="E43:F43"/>
    </sheetView>
  </sheetViews>
  <sheetFormatPr baseColWidth="10" defaultRowHeight="11" x14ac:dyDescent="0.15"/>
  <cols>
    <col min="1" max="3" width="3.1640625" style="2" customWidth="1"/>
    <col min="4" max="4" width="88.83203125" style="2" customWidth="1"/>
    <col min="5" max="5" width="16.1640625" style="2" customWidth="1"/>
    <col min="6" max="6" width="12.33203125" style="2" customWidth="1"/>
    <col min="7" max="16384" width="10.83203125" style="2"/>
  </cols>
  <sheetData>
    <row r="1" spans="1:32" s="12" customFormat="1" x14ac:dyDescent="0.15"/>
    <row r="2" spans="1:32" x14ac:dyDescent="0.15">
      <c r="A2" s="1" t="s">
        <v>0</v>
      </c>
      <c r="B2" s="1"/>
      <c r="C2" s="1"/>
      <c r="D2" s="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s="12" customFormat="1" x14ac:dyDescent="0.15"/>
    <row r="4" spans="1:32" x14ac:dyDescent="0.15">
      <c r="A4" s="12"/>
      <c r="B4" s="12"/>
      <c r="C4" s="12"/>
      <c r="D4" s="3" t="s">
        <v>1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s="12" customFormat="1" x14ac:dyDescent="0.15"/>
    <row r="6" spans="1:32" x14ac:dyDescent="0.15">
      <c r="A6" s="12"/>
      <c r="B6" s="12"/>
      <c r="C6" s="18" t="s">
        <v>2</v>
      </c>
      <c r="D6" s="12" t="s">
        <v>3</v>
      </c>
      <c r="E6" s="4" t="str">
        <f>IF('Verantwoording concessiehouder'!E6="","",'Verantwoording concessiehouder'!E6)</f>
        <v/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x14ac:dyDescent="0.15">
      <c r="A7" s="11"/>
      <c r="B7" s="11"/>
      <c r="C7" s="18" t="s">
        <v>4</v>
      </c>
      <c r="D7" s="12" t="s">
        <v>5</v>
      </c>
      <c r="E7" s="5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x14ac:dyDescent="0.15">
      <c r="A8" s="12"/>
      <c r="B8" s="12"/>
      <c r="C8" s="12"/>
      <c r="D8" s="12" t="s">
        <v>6</v>
      </c>
      <c r="E8" s="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x14ac:dyDescent="0.15">
      <c r="A9" s="12"/>
      <c r="B9" s="12"/>
      <c r="C9" s="12"/>
      <c r="D9" s="12" t="s">
        <v>7</v>
      </c>
      <c r="E9" s="31" t="str">
        <f>IF('Verantwoording concessiehouder'!E9="","",'Verantwoording concessiehouder'!E9)</f>
        <v/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s="12" customFormat="1" x14ac:dyDescent="0.15">
      <c r="E10" s="21"/>
    </row>
    <row r="11" spans="1:32" s="12" customFormat="1" x14ac:dyDescent="0.15">
      <c r="A11" s="11" t="s">
        <v>8</v>
      </c>
    </row>
    <row r="12" spans="1:32" s="12" customFormat="1" x14ac:dyDescent="0.15">
      <c r="D12" s="12" t="s">
        <v>9</v>
      </c>
      <c r="E12" s="22">
        <v>44927</v>
      </c>
    </row>
    <row r="13" spans="1:32" s="12" customFormat="1" x14ac:dyDescent="0.15">
      <c r="D13" s="12" t="s">
        <v>10</v>
      </c>
      <c r="E13" s="22">
        <v>45291</v>
      </c>
    </row>
    <row r="14" spans="1:32" s="12" customFormat="1" x14ac:dyDescent="0.15"/>
    <row r="15" spans="1:32" s="12" customFormat="1" x14ac:dyDescent="0.15">
      <c r="D15" s="12" t="s">
        <v>11</v>
      </c>
      <c r="E15" s="20" t="s">
        <v>12</v>
      </c>
    </row>
    <row r="16" spans="1:32" s="12" customFormat="1" x14ac:dyDescent="0.15">
      <c r="D16" s="12" t="s">
        <v>13</v>
      </c>
      <c r="E16" s="23">
        <v>1</v>
      </c>
    </row>
    <row r="17" spans="1:32" s="12" customFormat="1" x14ac:dyDescent="0.15"/>
    <row r="18" spans="1:32" s="12" customFormat="1" x14ac:dyDescent="0.15">
      <c r="A18" s="11" t="s">
        <v>14</v>
      </c>
    </row>
    <row r="19" spans="1:32" s="12" customFormat="1" x14ac:dyDescent="0.15"/>
    <row r="20" spans="1:32" s="12" customFormat="1" x14ac:dyDescent="0.15">
      <c r="B20" s="11" t="s">
        <v>15</v>
      </c>
      <c r="E20" s="24" t="s">
        <v>16</v>
      </c>
      <c r="F20" s="11"/>
    </row>
    <row r="21" spans="1:32" s="12" customFormat="1" x14ac:dyDescent="0.15">
      <c r="C21" s="25" t="s">
        <v>17</v>
      </c>
    </row>
    <row r="22" spans="1:32" x14ac:dyDescent="0.15">
      <c r="A22" s="12"/>
      <c r="B22" s="12"/>
      <c r="C22" s="12" t="s">
        <v>18</v>
      </c>
      <c r="D22" s="12" t="s">
        <v>19</v>
      </c>
      <c r="E22" s="5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x14ac:dyDescent="0.15">
      <c r="A23" s="12"/>
      <c r="B23" s="12"/>
      <c r="C23" s="18" t="s">
        <v>20</v>
      </c>
      <c r="D23" s="12" t="s">
        <v>21</v>
      </c>
      <c r="E23" s="5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x14ac:dyDescent="0.15">
      <c r="A24" s="12"/>
      <c r="B24" s="12"/>
      <c r="C24" s="12" t="s">
        <v>22</v>
      </c>
      <c r="D24" s="12" t="s">
        <v>23</v>
      </c>
      <c r="E24" s="5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s="12" customFormat="1" x14ac:dyDescent="0.15">
      <c r="C25" s="18" t="s">
        <v>24</v>
      </c>
      <c r="D25" s="25" t="str">
        <f>"Totaal "&amp; C21</f>
        <v>Totaal Subsidies conform contract</v>
      </c>
      <c r="E25" s="13">
        <f>SUM(E22:E24)</f>
        <v>0</v>
      </c>
    </row>
    <row r="26" spans="1:32" s="12" customFormat="1" x14ac:dyDescent="0.15">
      <c r="C26" s="18"/>
      <c r="E26" s="13"/>
    </row>
    <row r="27" spans="1:32" x14ac:dyDescent="0.15">
      <c r="A27" s="12"/>
      <c r="B27" s="12"/>
      <c r="C27" s="18" t="s">
        <v>25</v>
      </c>
      <c r="D27" s="12" t="s">
        <v>26</v>
      </c>
      <c r="E27" s="5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x14ac:dyDescent="0.15">
      <c r="A28" s="12"/>
      <c r="B28" s="12"/>
      <c r="C28" s="18" t="s">
        <v>27</v>
      </c>
      <c r="D28" s="12" t="s">
        <v>28</v>
      </c>
      <c r="E28" s="5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s="12" customFormat="1" x14ac:dyDescent="0.15">
      <c r="C29" s="18"/>
    </row>
    <row r="30" spans="1:32" x14ac:dyDescent="0.15">
      <c r="A30" s="12"/>
      <c r="B30" s="12"/>
      <c r="C30" s="12" t="s">
        <v>29</v>
      </c>
      <c r="D30" s="12" t="s">
        <v>30</v>
      </c>
      <c r="E30" s="5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x14ac:dyDescent="0.15">
      <c r="A31" s="12"/>
      <c r="B31" s="12"/>
      <c r="C31" s="18" t="s">
        <v>31</v>
      </c>
      <c r="D31" s="12" t="s">
        <v>32</v>
      </c>
      <c r="E31" s="5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s="12" customFormat="1" x14ac:dyDescent="0.15">
      <c r="C32" s="18" t="s">
        <v>33</v>
      </c>
      <c r="D32" s="25" t="s">
        <v>34</v>
      </c>
      <c r="E32" s="13">
        <f>SUM(E30:E31)</f>
        <v>0</v>
      </c>
    </row>
    <row r="33" spans="1:32" x14ac:dyDescent="0.15">
      <c r="A33" s="12"/>
      <c r="B33" s="6" t="s">
        <v>35</v>
      </c>
      <c r="C33" s="6"/>
      <c r="D33" s="4"/>
      <c r="E33" s="7">
        <f>SUM(E22,E24,E27:E28,E30)</f>
        <v>0</v>
      </c>
      <c r="F33" s="8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x14ac:dyDescent="0.15">
      <c r="A34" s="12"/>
      <c r="B34" s="6" t="s">
        <v>36</v>
      </c>
      <c r="C34" s="4"/>
      <c r="D34" s="4"/>
      <c r="E34" s="9">
        <f>SUM(E25,E27:E28,E32)</f>
        <v>0</v>
      </c>
      <c r="F34" s="10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s="12" customFormat="1" x14ac:dyDescent="0.15">
      <c r="B35" s="11"/>
      <c r="C35" s="11"/>
      <c r="E35" s="13"/>
    </row>
    <row r="36" spans="1:32" x14ac:dyDescent="0.15">
      <c r="A36" s="12"/>
      <c r="B36" s="18" t="s">
        <v>37</v>
      </c>
      <c r="C36" s="11" t="s">
        <v>38</v>
      </c>
      <c r="D36" s="12"/>
      <c r="E36" s="14"/>
      <c r="F36" s="8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s="12" customFormat="1" x14ac:dyDescent="0.15">
      <c r="C37" s="11"/>
      <c r="E37" s="8"/>
    </row>
    <row r="38" spans="1:32" x14ac:dyDescent="0.15">
      <c r="A38" s="12"/>
      <c r="B38" s="11" t="s">
        <v>39</v>
      </c>
      <c r="C38" s="11"/>
      <c r="D38" s="12"/>
      <c r="E38" s="7">
        <f>SUM(E34,E36)</f>
        <v>0</v>
      </c>
      <c r="F38" s="15">
        <f>IF(E36=0,0,E38/-E36)</f>
        <v>0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s="12" customFormat="1" x14ac:dyDescent="0.15">
      <c r="B39" s="11"/>
      <c r="C39" s="11"/>
      <c r="E39" s="8"/>
      <c r="F39" s="16"/>
    </row>
    <row r="40" spans="1:32" s="12" customFormat="1" x14ac:dyDescent="0.15">
      <c r="A40" s="11" t="s">
        <v>40</v>
      </c>
    </row>
    <row r="41" spans="1:32" s="12" customFormat="1" x14ac:dyDescent="0.15"/>
    <row r="42" spans="1:32" s="12" customFormat="1" x14ac:dyDescent="0.15">
      <c r="D42" s="12" t="s">
        <v>41</v>
      </c>
      <c r="E42" s="26">
        <f>MAX(0,(-E36-E33))</f>
        <v>0</v>
      </c>
    </row>
    <row r="43" spans="1:32" x14ac:dyDescent="0.15">
      <c r="A43" s="12"/>
      <c r="B43" s="12"/>
      <c r="C43" s="12"/>
      <c r="D43" s="12" t="s">
        <v>42</v>
      </c>
      <c r="E43" s="5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s="12" customFormat="1" x14ac:dyDescent="0.15">
      <c r="D44" s="12" t="s">
        <v>43</v>
      </c>
      <c r="E44" s="26">
        <f>MIN(E42,E43)</f>
        <v>0</v>
      </c>
    </row>
    <row r="45" spans="1:32" s="12" customFormat="1" x14ac:dyDescent="0.15">
      <c r="D45" s="12" t="s">
        <v>44</v>
      </c>
      <c r="E45" s="26">
        <f>E38+E44</f>
        <v>0</v>
      </c>
      <c r="F45" s="27">
        <f>IF(E36=0,0,E45/-E36)</f>
        <v>0</v>
      </c>
    </row>
    <row r="46" spans="1:32" s="12" customFormat="1" x14ac:dyDescent="0.15">
      <c r="D46" s="12" t="s">
        <v>45</v>
      </c>
      <c r="E46" s="26">
        <f>IF(E45&gt;0,E45,0)</f>
        <v>0</v>
      </c>
      <c r="F46" s="27"/>
    </row>
    <row r="47" spans="1:32" s="12" customFormat="1" x14ac:dyDescent="0.15">
      <c r="E47" s="26"/>
      <c r="F47" s="27"/>
    </row>
    <row r="48" spans="1:32" x14ac:dyDescent="0.15">
      <c r="A48" s="12"/>
      <c r="B48" s="12"/>
      <c r="C48" s="18"/>
      <c r="D48" s="6" t="s">
        <v>46</v>
      </c>
      <c r="E48" s="19">
        <f>MAX(0,(E44-E46))</f>
        <v>0</v>
      </c>
      <c r="F48" s="11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x14ac:dyDescent="0.15">
      <c r="A49" s="12"/>
      <c r="B49" s="12"/>
      <c r="C49" s="12"/>
      <c r="D49" s="2" t="s">
        <v>47</v>
      </c>
      <c r="E49" s="17">
        <f>E38+E48</f>
        <v>0</v>
      </c>
      <c r="F49" s="27">
        <f>IF(E36=0,0,E49/-E36)</f>
        <v>0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s="12" customFormat="1" x14ac:dyDescent="0.15">
      <c r="E50" s="26"/>
    </row>
    <row r="51" spans="1:32" s="12" customFormat="1" x14ac:dyDescent="0.15"/>
    <row r="52" spans="1:32" s="12" customFormat="1" x14ac:dyDescent="0.15"/>
    <row r="53" spans="1:32" s="12" customFormat="1" x14ac:dyDescent="0.15"/>
    <row r="54" spans="1:32" s="12" customFormat="1" x14ac:dyDescent="0.15"/>
    <row r="55" spans="1:32" s="12" customFormat="1" x14ac:dyDescent="0.15"/>
    <row r="56" spans="1:32" s="12" customFormat="1" x14ac:dyDescent="0.15"/>
    <row r="57" spans="1:32" s="12" customFormat="1" x14ac:dyDescent="0.15"/>
    <row r="58" spans="1:32" s="12" customFormat="1" x14ac:dyDescent="0.15"/>
    <row r="59" spans="1:32" s="12" customFormat="1" x14ac:dyDescent="0.15"/>
    <row r="60" spans="1:32" s="12" customFormat="1" x14ac:dyDescent="0.15"/>
    <row r="61" spans="1:32" s="12" customFormat="1" x14ac:dyDescent="0.15"/>
    <row r="62" spans="1:32" s="12" customFormat="1" x14ac:dyDescent="0.15"/>
    <row r="63" spans="1:32" s="12" customFormat="1" x14ac:dyDescent="0.15"/>
    <row r="64" spans="1:32" s="12" customFormat="1" x14ac:dyDescent="0.15"/>
    <row r="65" s="12" customFormat="1" x14ac:dyDescent="0.15"/>
    <row r="66" s="12" customFormat="1" x14ac:dyDescent="0.15"/>
    <row r="67" s="12" customFormat="1" x14ac:dyDescent="0.15"/>
    <row r="68" s="12" customFormat="1" x14ac:dyDescent="0.15"/>
    <row r="69" s="12" customFormat="1" x14ac:dyDescent="0.15"/>
    <row r="70" s="12" customFormat="1" x14ac:dyDescent="0.15"/>
    <row r="71" s="12" customFormat="1" x14ac:dyDescent="0.15"/>
    <row r="72" s="12" customFormat="1" x14ac:dyDescent="0.15"/>
    <row r="73" s="12" customFormat="1" x14ac:dyDescent="0.15"/>
    <row r="74" s="12" customFormat="1" x14ac:dyDescent="0.15"/>
    <row r="75" s="12" customFormat="1" x14ac:dyDescent="0.15"/>
    <row r="76" s="12" customFormat="1" x14ac:dyDescent="0.15"/>
    <row r="77" s="12" customFormat="1" x14ac:dyDescent="0.15"/>
    <row r="78" s="12" customFormat="1" x14ac:dyDescent="0.15"/>
    <row r="79" s="12" customFormat="1" x14ac:dyDescent="0.15"/>
    <row r="80" s="12" customFormat="1" x14ac:dyDescent="0.15"/>
    <row r="81" s="12" customFormat="1" x14ac:dyDescent="0.15"/>
    <row r="82" s="12" customFormat="1" x14ac:dyDescent="0.15"/>
    <row r="83" s="12" customFormat="1" x14ac:dyDescent="0.15"/>
    <row r="84" s="12" customFormat="1" x14ac:dyDescent="0.15"/>
    <row r="85" s="12" customFormat="1" x14ac:dyDescent="0.15"/>
    <row r="86" s="12" customFormat="1" x14ac:dyDescent="0.15"/>
    <row r="87" s="12" customFormat="1" x14ac:dyDescent="0.15"/>
    <row r="88" s="12" customFormat="1" x14ac:dyDescent="0.15"/>
    <row r="89" s="12" customFormat="1" x14ac:dyDescent="0.15"/>
    <row r="90" s="12" customFormat="1" x14ac:dyDescent="0.15"/>
    <row r="91" s="12" customFormat="1" x14ac:dyDescent="0.15"/>
    <row r="92" s="12" customFormat="1" x14ac:dyDescent="0.15"/>
    <row r="93" s="12" customFormat="1" x14ac:dyDescent="0.15"/>
    <row r="94" s="12" customFormat="1" x14ac:dyDescent="0.15"/>
    <row r="95" s="12" customFormat="1" x14ac:dyDescent="0.15"/>
    <row r="96" s="12" customFormat="1" x14ac:dyDescent="0.15"/>
    <row r="97" s="12" customFormat="1" x14ac:dyDescent="0.15"/>
    <row r="98" s="12" customFormat="1" x14ac:dyDescent="0.15"/>
    <row r="99" s="12" customFormat="1" x14ac:dyDescent="0.15"/>
    <row r="100" s="12" customFormat="1" x14ac:dyDescent="0.15"/>
    <row r="101" s="12" customFormat="1" x14ac:dyDescent="0.15"/>
    <row r="102" s="12" customFormat="1" x14ac:dyDescent="0.15"/>
    <row r="103" s="12" customFormat="1" x14ac:dyDescent="0.15"/>
    <row r="104" s="12" customFormat="1" x14ac:dyDescent="0.15"/>
    <row r="105" s="12" customFormat="1" x14ac:dyDescent="0.15"/>
    <row r="106" s="12" customFormat="1" x14ac:dyDescent="0.15"/>
    <row r="107" s="12" customFormat="1" x14ac:dyDescent="0.15"/>
    <row r="108" s="12" customFormat="1" x14ac:dyDescent="0.15"/>
    <row r="109" s="12" customFormat="1" x14ac:dyDescent="0.15"/>
    <row r="110" s="12" customFormat="1" x14ac:dyDescent="0.15"/>
    <row r="111" s="12" customFormat="1" x14ac:dyDescent="0.15"/>
    <row r="112" s="12" customFormat="1" x14ac:dyDescent="0.15"/>
    <row r="113" s="12" customFormat="1" x14ac:dyDescent="0.15"/>
    <row r="114" s="12" customFormat="1" x14ac:dyDescent="0.15"/>
    <row r="115" s="12" customFormat="1" x14ac:dyDescent="0.15"/>
    <row r="116" s="12" customFormat="1" x14ac:dyDescent="0.15"/>
    <row r="117" s="12" customFormat="1" x14ac:dyDescent="0.15"/>
    <row r="118" s="12" customFormat="1" x14ac:dyDescent="0.15"/>
    <row r="119" s="12" customFormat="1" x14ac:dyDescent="0.15"/>
    <row r="120" s="12" customFormat="1" x14ac:dyDescent="0.15"/>
    <row r="121" s="12" customFormat="1" x14ac:dyDescent="0.15"/>
    <row r="122" s="12" customFormat="1" x14ac:dyDescent="0.15"/>
    <row r="123" s="12" customFormat="1" x14ac:dyDescent="0.15"/>
    <row r="124" s="12" customFormat="1" x14ac:dyDescent="0.15"/>
    <row r="125" s="12" customFormat="1" x14ac:dyDescent="0.15"/>
    <row r="126" s="12" customFormat="1" x14ac:dyDescent="0.15"/>
    <row r="127" s="12" customFormat="1" x14ac:dyDescent="0.15"/>
    <row r="128" s="12" customFormat="1" x14ac:dyDescent="0.15"/>
    <row r="129" s="12" customFormat="1" x14ac:dyDescent="0.15"/>
    <row r="130" s="12" customFormat="1" x14ac:dyDescent="0.15"/>
    <row r="131" s="12" customFormat="1" x14ac:dyDescent="0.15"/>
    <row r="132" s="12" customFormat="1" x14ac:dyDescent="0.15"/>
    <row r="133" s="12" customFormat="1" x14ac:dyDescent="0.15"/>
    <row r="134" s="12" customFormat="1" x14ac:dyDescent="0.15"/>
    <row r="135" s="12" customFormat="1" x14ac:dyDescent="0.15"/>
    <row r="136" s="12" customFormat="1" x14ac:dyDescent="0.15"/>
    <row r="137" s="12" customFormat="1" x14ac:dyDescent="0.15"/>
    <row r="138" s="12" customFormat="1" x14ac:dyDescent="0.15"/>
    <row r="139" s="12" customFormat="1" x14ac:dyDescent="0.15"/>
    <row r="140" s="12" customFormat="1" x14ac:dyDescent="0.15"/>
    <row r="141" s="12" customFormat="1" x14ac:dyDescent="0.15"/>
    <row r="142" s="12" customFormat="1" x14ac:dyDescent="0.15"/>
    <row r="143" s="12" customFormat="1" x14ac:dyDescent="0.15"/>
    <row r="144" s="12" customFormat="1" x14ac:dyDescent="0.15"/>
    <row r="145" s="12" customFormat="1" x14ac:dyDescent="0.15"/>
    <row r="146" s="12" customFormat="1" x14ac:dyDescent="0.15"/>
    <row r="147" s="12" customFormat="1" x14ac:dyDescent="0.15"/>
    <row r="148" s="12" customFormat="1" x14ac:dyDescent="0.15"/>
  </sheetData>
  <sheetProtection algorithmName="SHA-512" hashValue="kMnXLWDhmYFe1u5Njhp8x1Ng76CSODCYv5VN8EzMSIj5uAckMyY41bQZdKnObxlBLqjdKzTjm2tUNHq39vFZyA==" saltValue="cRDH8piKxHe5TFN0Ug6b/w==" spinCount="100000" sheet="1" objects="1" scenarios="1"/>
  <dataValidations count="2">
    <dataValidation allowBlank="1" showInputMessage="1" showErrorMessage="1" promptTitle="Daadwerkelijke kosten 2023" prompt="Negatieve waarde invoeren" sqref="E36" xr:uid="{D0A6233D-B368-E04A-9545-16F5910BFA1D}"/>
    <dataValidation allowBlank="1" showInputMessage="1" showErrorMessage="1" promptTitle="Maximale TVOV 2023" prompt="Neem maximale TVOV 2023 voor de concessie over van de toekenningsbeschikking van IenW (aan de concessieverlener)." sqref="E43" xr:uid="{B043A366-CC86-D147-A5AC-A452C681536F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1149550871594599170ABFE3D481F3" ma:contentTypeVersion="18" ma:contentTypeDescription="Een nieuw document maken." ma:contentTypeScope="" ma:versionID="11f0edb86b5c2d9a54302d145b241bc8">
  <xsd:schema xmlns:xsd="http://www.w3.org/2001/XMLSchema" xmlns:xs="http://www.w3.org/2001/XMLSchema" xmlns:p="http://schemas.microsoft.com/office/2006/metadata/properties" xmlns:ns2="d29ef02d-dca2-4008-a09f-102c2d73e077" xmlns:ns3="ea6e1c2d-c477-43f6-b3eb-0761957edcca" targetNamespace="http://schemas.microsoft.com/office/2006/metadata/properties" ma:root="true" ma:fieldsID="976b16c77e02ecf256b31ba1dad063ee" ns2:_="" ns3:_="">
    <xsd:import namespace="d29ef02d-dca2-4008-a09f-102c2d73e077"/>
    <xsd:import namespace="ea6e1c2d-c477-43f6-b3eb-0761957edc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ef02d-dca2-4008-a09f-102c2d73e0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d031cafa-bca9-4815-aec0-7277a07355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6e1c2d-c477-43f6-b3eb-0761957edcc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c6f6a2c-bd97-4095-a416-d97c42ef1514}" ma:internalName="TaxCatchAll" ma:showField="CatchAllData" ma:web="ea6e1c2d-c477-43f6-b3eb-0761957edc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178107-F1B7-4CB5-9CF5-834C42367FA3}"/>
</file>

<file path=customXml/itemProps2.xml><?xml version="1.0" encoding="utf-8"?>
<ds:datastoreItem xmlns:ds="http://schemas.openxmlformats.org/officeDocument/2006/customXml" ds:itemID="{8A40BC86-89E6-4949-85F7-F34BF8C1EA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Verantwoording concessiehouder</vt:lpstr>
      <vt:lpstr>Verantwoording concessie 1</vt:lpstr>
      <vt:lpstr>Verantwoording concessie 2</vt:lpstr>
      <vt:lpstr>Verantwoording concessie 3</vt:lpstr>
      <vt:lpstr>Verantwoording concessie 4</vt:lpstr>
      <vt:lpstr>Verantwoording concessie 5</vt:lpstr>
      <vt:lpstr>Verantwoording concessie 6</vt:lpstr>
      <vt:lpstr>Verantwoording concessie 7</vt:lpstr>
      <vt:lpstr>Verantwoording concessie 8</vt:lpstr>
      <vt:lpstr>Verantwoording concessie 9</vt:lpstr>
      <vt:lpstr>Verantwoording concessie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Rijnhout</dc:creator>
  <cp:lastModifiedBy>Rob Rijnhout</cp:lastModifiedBy>
  <dcterms:created xsi:type="dcterms:W3CDTF">2024-02-16T16:06:22Z</dcterms:created>
  <dcterms:modified xsi:type="dcterms:W3CDTF">2024-02-16T20:59:23Z</dcterms:modified>
</cp:coreProperties>
</file>